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mleyhorn-my.sharepoint.com/personal/marc_ispass_kimley-horn_com/Documents/"/>
    </mc:Choice>
  </mc:AlternateContent>
  <xr:revisionPtr revIDLastSave="0" documentId="8_{6D91257A-F138-48A5-B379-044FB9A61CDF}" xr6:coauthVersionLast="47" xr6:coauthVersionMax="47" xr10:uidLastSave="{00000000-0000-0000-0000-000000000000}"/>
  <bookViews>
    <workbookView xWindow="-28920" yWindow="-120" windowWidth="29040" windowHeight="15840" xr2:uid="{B6F2DFF4-549D-461C-8B3C-B241E9D7ABA7}"/>
  </bookViews>
  <sheets>
    <sheet name="Sheet1" sheetId="1" r:id="rId1"/>
  </sheets>
  <externalReferences>
    <externalReference r:id="rId2"/>
    <externalReference r:id="rId3"/>
  </externalReferences>
  <definedNames>
    <definedName name="_MinPctMsvInRoi">[1]_Setup!$F$14</definedName>
    <definedName name="_MinPctMsvOutROI">[1]_Setup!$G$14</definedName>
    <definedName name="_MinTripsInROI">[1]_Setup!$F$13</definedName>
    <definedName name="_MinTripsOutROI">[1]_Setup!$G$13</definedName>
    <definedName name="_MsvPct">[1]_Setup!$B$19</definedName>
    <definedName name="_ScoFylYr_1">[1]_Setup!$B$6</definedName>
    <definedName name="_ScoFylYr_2">[1]_Setup!$C$6</definedName>
    <definedName name="_ScoFylYr_3">[1]_Setup!$D$6</definedName>
    <definedName name="_ScoFylYr_4">[1]_Setup!$E$6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0" i="1" l="1"/>
  <c r="AI21" i="1"/>
  <c r="AI22" i="1"/>
  <c r="AI23" i="1"/>
  <c r="AI24" i="1"/>
  <c r="AI25" i="1"/>
  <c r="AI26" i="1"/>
  <c r="AJ26" i="1" s="1"/>
  <c r="AI27" i="1"/>
  <c r="AT27" i="1" s="1"/>
  <c r="AU27" i="1" s="1"/>
  <c r="AI28" i="1"/>
  <c r="AI29" i="1"/>
  <c r="AI30" i="1"/>
  <c r="AI31" i="1"/>
  <c r="AI32" i="1"/>
  <c r="AI33" i="1"/>
  <c r="AI34" i="1"/>
  <c r="AJ34" i="1" s="1"/>
  <c r="AI35" i="1"/>
  <c r="AJ35" i="1" s="1"/>
  <c r="AI36" i="1"/>
  <c r="AI42" i="1"/>
  <c r="AI43" i="1"/>
  <c r="AJ43" i="1" s="1"/>
  <c r="AI44" i="1"/>
  <c r="AI45" i="1"/>
  <c r="AI46" i="1"/>
  <c r="AI47" i="1"/>
  <c r="AI48" i="1"/>
  <c r="AI49" i="1"/>
  <c r="AI50" i="1"/>
  <c r="AJ50" i="1" s="1"/>
  <c r="AI51" i="1"/>
  <c r="AI52" i="1"/>
  <c r="AI53" i="1"/>
  <c r="AI54" i="1"/>
  <c r="AI55" i="1"/>
  <c r="AI56" i="1"/>
  <c r="AI57" i="1"/>
  <c r="AI58" i="1"/>
  <c r="AJ58" i="1" s="1"/>
  <c r="AI59" i="1"/>
  <c r="AT59" i="1" s="1"/>
  <c r="AU59" i="1" s="1"/>
  <c r="AI60" i="1"/>
  <c r="AI61" i="1"/>
  <c r="AI62" i="1"/>
  <c r="AI63" i="1"/>
  <c r="AI64" i="1"/>
  <c r="AI65" i="1"/>
  <c r="AI66" i="1"/>
  <c r="AI67" i="1"/>
  <c r="AJ67" i="1" s="1"/>
  <c r="AI68" i="1"/>
  <c r="AI69" i="1"/>
  <c r="AI70" i="1"/>
  <c r="AI71" i="1"/>
  <c r="AI72" i="1"/>
  <c r="AI73" i="1"/>
  <c r="AI74" i="1"/>
  <c r="AJ74" i="1" s="1"/>
  <c r="AI75" i="1"/>
  <c r="AT75" i="1" s="1"/>
  <c r="AU75" i="1" s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J91" i="1" s="1"/>
  <c r="AI92" i="1"/>
  <c r="AI93" i="1"/>
  <c r="AI94" i="1"/>
  <c r="AI95" i="1"/>
  <c r="AI96" i="1"/>
  <c r="AI97" i="1"/>
  <c r="AI98" i="1"/>
  <c r="AI99" i="1"/>
  <c r="AJ99" i="1" s="1"/>
  <c r="AI100" i="1"/>
  <c r="AI101" i="1"/>
  <c r="AI102" i="1"/>
  <c r="AI103" i="1"/>
  <c r="AI104" i="1"/>
  <c r="AI105" i="1"/>
  <c r="AI106" i="1"/>
  <c r="AI107" i="1"/>
  <c r="AJ107" i="1" s="1"/>
  <c r="AI108" i="1"/>
  <c r="AI109" i="1"/>
  <c r="AI110" i="1"/>
  <c r="AI111" i="1"/>
  <c r="AI112" i="1"/>
  <c r="AI113" i="1"/>
  <c r="AI114" i="1"/>
  <c r="AI115" i="1"/>
  <c r="AT115" i="1" s="1"/>
  <c r="AI116" i="1"/>
  <c r="AI117" i="1"/>
  <c r="AI118" i="1"/>
  <c r="AI119" i="1"/>
  <c r="AI120" i="1"/>
  <c r="AI121" i="1"/>
  <c r="AI122" i="1"/>
  <c r="AI123" i="1"/>
  <c r="AJ123" i="1" s="1"/>
  <c r="AI124" i="1"/>
  <c r="AI125" i="1"/>
  <c r="AI126" i="1"/>
  <c r="AI127" i="1"/>
  <c r="AI128" i="1"/>
  <c r="AI129" i="1"/>
  <c r="AI130" i="1"/>
  <c r="AI131" i="1"/>
  <c r="AJ131" i="1" s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J147" i="1" s="1"/>
  <c r="AI148" i="1"/>
  <c r="AI149" i="1"/>
  <c r="AI150" i="1"/>
  <c r="AI151" i="1"/>
  <c r="AI152" i="1"/>
  <c r="AI153" i="1"/>
  <c r="AI154" i="1"/>
  <c r="AI155" i="1"/>
  <c r="AJ155" i="1" s="1"/>
  <c r="AI156" i="1"/>
  <c r="AI157" i="1"/>
  <c r="AI158" i="1"/>
  <c r="AI159" i="1"/>
  <c r="AI160" i="1"/>
  <c r="AI161" i="1"/>
  <c r="AI162" i="1"/>
  <c r="AI163" i="1"/>
  <c r="AT163" i="1" s="1"/>
  <c r="AI164" i="1"/>
  <c r="AI165" i="1"/>
  <c r="AI166" i="1"/>
  <c r="AI167" i="1"/>
  <c r="AI168" i="1"/>
  <c r="AI169" i="1"/>
  <c r="AI170" i="1"/>
  <c r="AI171" i="1"/>
  <c r="AT171" i="1" s="1"/>
  <c r="AU171" i="1" s="1"/>
  <c r="AI172" i="1"/>
  <c r="AI173" i="1"/>
  <c r="AI174" i="1"/>
  <c r="AI175" i="1"/>
  <c r="AI176" i="1"/>
  <c r="AI177" i="1"/>
  <c r="AI178" i="1"/>
  <c r="AI179" i="1"/>
  <c r="AT179" i="1" s="1"/>
  <c r="AI180" i="1"/>
  <c r="AI181" i="1"/>
  <c r="AI182" i="1"/>
  <c r="AI183" i="1"/>
  <c r="AI184" i="1"/>
  <c r="AI185" i="1"/>
  <c r="AI186" i="1"/>
  <c r="AI187" i="1"/>
  <c r="AT187" i="1" s="1"/>
  <c r="AU187" i="1" s="1"/>
  <c r="AI188" i="1"/>
  <c r="AI189" i="1"/>
  <c r="AI190" i="1"/>
  <c r="AI191" i="1"/>
  <c r="AI192" i="1"/>
  <c r="AI193" i="1"/>
  <c r="AI194" i="1"/>
  <c r="AI195" i="1"/>
  <c r="AT195" i="1" s="1"/>
  <c r="AI196" i="1"/>
  <c r="AI197" i="1"/>
  <c r="AI198" i="1"/>
  <c r="AI199" i="1"/>
  <c r="AI200" i="1"/>
  <c r="AI201" i="1"/>
  <c r="AI202" i="1"/>
  <c r="AI203" i="1"/>
  <c r="AJ203" i="1" s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J219" i="1" s="1"/>
  <c r="AI220" i="1"/>
  <c r="AI221" i="1"/>
  <c r="AI222" i="1"/>
  <c r="AI223" i="1"/>
  <c r="AI224" i="1"/>
  <c r="AI225" i="1"/>
  <c r="AI226" i="1"/>
  <c r="AI227" i="1"/>
  <c r="AT227" i="1" s="1"/>
  <c r="AI228" i="1"/>
  <c r="AI229" i="1"/>
  <c r="AI230" i="1"/>
  <c r="AI231" i="1"/>
  <c r="AI232" i="1"/>
  <c r="AI233" i="1"/>
  <c r="AI234" i="1"/>
  <c r="AI235" i="1"/>
  <c r="AJ235" i="1" s="1"/>
  <c r="AI236" i="1"/>
  <c r="AI237" i="1"/>
  <c r="AI238" i="1"/>
  <c r="AI239" i="1"/>
  <c r="AI240" i="1"/>
  <c r="AI241" i="1"/>
  <c r="AI242" i="1"/>
  <c r="AI243" i="1"/>
  <c r="AJ243" i="1" s="1"/>
  <c r="AI244" i="1"/>
  <c r="AI245" i="1"/>
  <c r="AI246" i="1"/>
  <c r="AI247" i="1"/>
  <c r="AI248" i="1"/>
  <c r="AI249" i="1"/>
  <c r="AI250" i="1"/>
  <c r="AI251" i="1"/>
  <c r="AJ251" i="1" s="1"/>
  <c r="AI252" i="1"/>
  <c r="AI253" i="1"/>
  <c r="AI254" i="1"/>
  <c r="AI255" i="1"/>
  <c r="AI256" i="1"/>
  <c r="AI257" i="1"/>
  <c r="AI258" i="1"/>
  <c r="AI259" i="1"/>
  <c r="AJ259" i="1" s="1"/>
  <c r="AI260" i="1"/>
  <c r="AI261" i="1"/>
  <c r="AI262" i="1"/>
  <c r="AI263" i="1"/>
  <c r="AI264" i="1"/>
  <c r="AI265" i="1"/>
  <c r="AI266" i="1"/>
  <c r="AI267" i="1"/>
  <c r="AJ267" i="1" s="1"/>
  <c r="AI268" i="1"/>
  <c r="AI269" i="1"/>
  <c r="AI270" i="1"/>
  <c r="AI271" i="1"/>
  <c r="AI272" i="1"/>
  <c r="AI273" i="1"/>
  <c r="AI274" i="1"/>
  <c r="AI275" i="1"/>
  <c r="AT275" i="1" s="1"/>
  <c r="AI276" i="1"/>
  <c r="AI277" i="1"/>
  <c r="AI278" i="1"/>
  <c r="AI279" i="1"/>
  <c r="AI280" i="1"/>
  <c r="AI281" i="1"/>
  <c r="AI282" i="1"/>
  <c r="AI283" i="1"/>
  <c r="AJ283" i="1" s="1"/>
  <c r="AI284" i="1"/>
  <c r="AI285" i="1"/>
  <c r="AI286" i="1"/>
  <c r="AI287" i="1"/>
  <c r="AI288" i="1"/>
  <c r="AI289" i="1"/>
  <c r="AI290" i="1"/>
  <c r="AI291" i="1"/>
  <c r="AJ291" i="1" s="1"/>
  <c r="AI292" i="1"/>
  <c r="AI293" i="1"/>
  <c r="AI294" i="1"/>
  <c r="AI295" i="1"/>
  <c r="AI296" i="1"/>
  <c r="AI297" i="1"/>
  <c r="AI298" i="1"/>
  <c r="AI299" i="1"/>
  <c r="AJ299" i="1" s="1"/>
  <c r="AI300" i="1"/>
  <c r="AI301" i="1"/>
  <c r="AI302" i="1"/>
  <c r="AI303" i="1"/>
  <c r="AI304" i="1"/>
  <c r="AI305" i="1"/>
  <c r="AI306" i="1"/>
  <c r="AI307" i="1"/>
  <c r="AT307" i="1" s="1"/>
  <c r="AI308" i="1"/>
  <c r="AI309" i="1"/>
  <c r="AI310" i="1"/>
  <c r="AI311" i="1"/>
  <c r="AI312" i="1"/>
  <c r="AI313" i="1"/>
  <c r="AI314" i="1"/>
  <c r="AI315" i="1"/>
  <c r="AT315" i="1" s="1"/>
  <c r="AI316" i="1"/>
  <c r="AI317" i="1"/>
  <c r="AI318" i="1"/>
  <c r="AI319" i="1"/>
  <c r="AI320" i="1"/>
  <c r="AI321" i="1"/>
  <c r="AI322" i="1"/>
  <c r="AI323" i="1"/>
  <c r="AJ323" i="1" s="1"/>
  <c r="AI324" i="1"/>
  <c r="AI325" i="1"/>
  <c r="AI326" i="1"/>
  <c r="AI327" i="1"/>
  <c r="AI328" i="1"/>
  <c r="AI329" i="1"/>
  <c r="AI330" i="1"/>
  <c r="AI331" i="1"/>
  <c r="AJ331" i="1" s="1"/>
  <c r="AI332" i="1"/>
  <c r="AI333" i="1"/>
  <c r="AI334" i="1"/>
  <c r="AI335" i="1"/>
  <c r="AI336" i="1"/>
  <c r="AI337" i="1"/>
  <c r="AI338" i="1"/>
  <c r="AI339" i="1"/>
  <c r="AT339" i="1" s="1"/>
  <c r="AI340" i="1"/>
  <c r="AI341" i="1"/>
  <c r="AI342" i="1"/>
  <c r="AI343" i="1"/>
  <c r="AI344" i="1"/>
  <c r="AI345" i="1"/>
  <c r="AI346" i="1"/>
  <c r="AI347" i="1"/>
  <c r="AJ347" i="1" s="1"/>
  <c r="AI348" i="1"/>
  <c r="AI349" i="1"/>
  <c r="AI350" i="1"/>
  <c r="AI351" i="1"/>
  <c r="AI352" i="1"/>
  <c r="AI353" i="1"/>
  <c r="AI354" i="1"/>
  <c r="AI355" i="1"/>
  <c r="AT355" i="1" s="1"/>
  <c r="AU355" i="1" s="1"/>
  <c r="AI356" i="1"/>
  <c r="AI357" i="1"/>
  <c r="AI358" i="1"/>
  <c r="AI359" i="1"/>
  <c r="AI360" i="1"/>
  <c r="AI361" i="1"/>
  <c r="AI362" i="1"/>
  <c r="AI363" i="1"/>
  <c r="AJ363" i="1" s="1"/>
  <c r="AI364" i="1"/>
  <c r="AI365" i="1"/>
  <c r="AI366" i="1"/>
  <c r="AI367" i="1"/>
  <c r="AI368" i="1"/>
  <c r="AI369" i="1"/>
  <c r="AI370" i="1"/>
  <c r="AI371" i="1"/>
  <c r="AT371" i="1" s="1"/>
  <c r="AI372" i="1"/>
  <c r="AI373" i="1"/>
  <c r="AI374" i="1"/>
  <c r="AI375" i="1"/>
  <c r="AI376" i="1"/>
  <c r="AI377" i="1"/>
  <c r="AI378" i="1"/>
  <c r="AI379" i="1"/>
  <c r="AJ379" i="1" s="1"/>
  <c r="AI380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42" i="1"/>
  <c r="AG43" i="1"/>
  <c r="AG44" i="1"/>
  <c r="AG45" i="1"/>
  <c r="AG46" i="1"/>
  <c r="AG47" i="1"/>
  <c r="AG48" i="1"/>
  <c r="AG49" i="1"/>
  <c r="AG50" i="1"/>
  <c r="AG51" i="1"/>
  <c r="BA51" i="1" s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BA75" i="1" s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BA89" i="1" s="1"/>
  <c r="AG90" i="1"/>
  <c r="AG91" i="1"/>
  <c r="AG92" i="1"/>
  <c r="AG93" i="1"/>
  <c r="AG94" i="1"/>
  <c r="AG95" i="1"/>
  <c r="AG96" i="1"/>
  <c r="AG97" i="1"/>
  <c r="BA97" i="1" s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Q115" i="1" s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BA131" i="1" s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BA147" i="1" s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BA201" i="1" s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BA251" i="1" s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BA267" i="1" s="1"/>
  <c r="AG268" i="1"/>
  <c r="AG269" i="1"/>
  <c r="AG270" i="1"/>
  <c r="AG271" i="1"/>
  <c r="AG272" i="1"/>
  <c r="AG273" i="1"/>
  <c r="BA273" i="1" s="1"/>
  <c r="AG274" i="1"/>
  <c r="AG275" i="1"/>
  <c r="AG276" i="1"/>
  <c r="AG277" i="1"/>
  <c r="AG278" i="1"/>
  <c r="AG279" i="1"/>
  <c r="AG280" i="1"/>
  <c r="AG281" i="1"/>
  <c r="BA281" i="1" s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BA315" i="1" s="1"/>
  <c r="AG316" i="1"/>
  <c r="AG317" i="1"/>
  <c r="AG318" i="1"/>
  <c r="AG319" i="1"/>
  <c r="AG320" i="1"/>
  <c r="AG321" i="1"/>
  <c r="AG322" i="1"/>
  <c r="AG323" i="1"/>
  <c r="BA323" i="1" s="1"/>
  <c r="AG324" i="1"/>
  <c r="AG325" i="1"/>
  <c r="AG326" i="1"/>
  <c r="AG327" i="1"/>
  <c r="AG328" i="1"/>
  <c r="AG329" i="1"/>
  <c r="AG330" i="1"/>
  <c r="AG331" i="1"/>
  <c r="BA331" i="1" s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BA345" i="1" s="1"/>
  <c r="AG346" i="1"/>
  <c r="AG347" i="1"/>
  <c r="AQ347" i="1" s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BA363" i="1" s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BA379" i="1" s="1"/>
  <c r="AG380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42" i="1"/>
  <c r="AE43" i="1"/>
  <c r="AE44" i="1"/>
  <c r="AE45" i="1"/>
  <c r="AE46" i="1"/>
  <c r="AE47" i="1"/>
  <c r="AE48" i="1"/>
  <c r="AE49" i="1"/>
  <c r="AN49" i="1" s="1"/>
  <c r="AO49" i="1" s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N73" i="1" s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N89" i="1" s="1"/>
  <c r="AE90" i="1"/>
  <c r="AE91" i="1"/>
  <c r="AE92" i="1"/>
  <c r="AE93" i="1"/>
  <c r="AE94" i="1"/>
  <c r="AE95" i="1"/>
  <c r="AE96" i="1"/>
  <c r="AE97" i="1"/>
  <c r="AN97" i="1" s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N113" i="1" s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N137" i="1" s="1"/>
  <c r="AO137" i="1" s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N161" i="1" s="1"/>
  <c r="AO161" i="1" s="1"/>
  <c r="AE162" i="1"/>
  <c r="AE163" i="1"/>
  <c r="AE164" i="1"/>
  <c r="AE165" i="1"/>
  <c r="AE166" i="1"/>
  <c r="AE167" i="1"/>
  <c r="AE168" i="1"/>
  <c r="AE169" i="1"/>
  <c r="AN169" i="1" s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N185" i="1" s="1"/>
  <c r="AO185" i="1" s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N209" i="1" s="1"/>
  <c r="AE210" i="1"/>
  <c r="AE211" i="1"/>
  <c r="AE212" i="1"/>
  <c r="AE213" i="1"/>
  <c r="AE214" i="1"/>
  <c r="AE215" i="1"/>
  <c r="AE216" i="1"/>
  <c r="AE217" i="1"/>
  <c r="AN217" i="1" s="1"/>
  <c r="AO217" i="1" s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N241" i="1" s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N289" i="1" s="1"/>
  <c r="AE290" i="1"/>
  <c r="AE291" i="1"/>
  <c r="AE292" i="1"/>
  <c r="AE293" i="1"/>
  <c r="AE294" i="1"/>
  <c r="AE295" i="1"/>
  <c r="AE296" i="1"/>
  <c r="AE297" i="1"/>
  <c r="AN297" i="1" s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N313" i="1" s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N344" i="1" s="1"/>
  <c r="AO344" i="1" s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P22" i="1"/>
  <c r="AS27" i="1"/>
  <c r="AP30" i="1"/>
  <c r="AM33" i="1"/>
  <c r="AS35" i="1"/>
  <c r="AS43" i="1"/>
  <c r="AP46" i="1"/>
  <c r="AM49" i="1"/>
  <c r="AS51" i="1"/>
  <c r="AM57" i="1"/>
  <c r="AS59" i="1"/>
  <c r="AP62" i="1"/>
  <c r="AM65" i="1"/>
  <c r="AS67" i="1"/>
  <c r="AP70" i="1"/>
  <c r="AM73" i="1"/>
  <c r="AS75" i="1"/>
  <c r="AP78" i="1"/>
  <c r="AM81" i="1"/>
  <c r="AS83" i="1"/>
  <c r="AP86" i="1"/>
  <c r="AM89" i="1"/>
  <c r="AS91" i="1"/>
  <c r="AP94" i="1"/>
  <c r="AM97" i="1"/>
  <c r="AS99" i="1"/>
  <c r="AP102" i="1"/>
  <c r="AM105" i="1"/>
  <c r="AS107" i="1"/>
  <c r="AP110" i="1"/>
  <c r="AM113" i="1"/>
  <c r="AS115" i="1"/>
  <c r="AP118" i="1"/>
  <c r="AQ118" i="1" s="1"/>
  <c r="AR118" i="1" s="1"/>
  <c r="AM121" i="1"/>
  <c r="AS123" i="1"/>
  <c r="AP126" i="1"/>
  <c r="AQ126" i="1" s="1"/>
  <c r="AR126" i="1" s="1"/>
  <c r="AM129" i="1"/>
  <c r="AS131" i="1"/>
  <c r="AM137" i="1"/>
  <c r="AS139" i="1"/>
  <c r="AP142" i="1"/>
  <c r="AQ142" i="1" s="1"/>
  <c r="AR142" i="1" s="1"/>
  <c r="AM145" i="1"/>
  <c r="AP150" i="1"/>
  <c r="AM153" i="1"/>
  <c r="AS155" i="1"/>
  <c r="AP158" i="1"/>
  <c r="AQ158" i="1" s="1"/>
  <c r="AR158" i="1" s="1"/>
  <c r="AM161" i="1"/>
  <c r="AS163" i="1"/>
  <c r="AM169" i="1"/>
  <c r="AS171" i="1"/>
  <c r="AP174" i="1"/>
  <c r="AM177" i="1"/>
  <c r="AS179" i="1"/>
  <c r="AP182" i="1"/>
  <c r="AM185" i="1"/>
  <c r="AS187" i="1"/>
  <c r="AP190" i="1"/>
  <c r="AM193" i="1"/>
  <c r="AS195" i="1"/>
  <c r="AP198" i="1"/>
  <c r="AP206" i="1"/>
  <c r="AM209" i="1"/>
  <c r="AP214" i="1"/>
  <c r="AM217" i="1"/>
  <c r="AS219" i="1"/>
  <c r="AM225" i="1"/>
  <c r="AP230" i="1"/>
  <c r="AM233" i="1"/>
  <c r="AS235" i="1"/>
  <c r="AP238" i="1"/>
  <c r="AM241" i="1"/>
  <c r="AS243" i="1"/>
  <c r="AP246" i="1"/>
  <c r="AM249" i="1"/>
  <c r="AS251" i="1"/>
  <c r="AP254" i="1"/>
  <c r="AM257" i="1"/>
  <c r="AS259" i="1"/>
  <c r="AP262" i="1"/>
  <c r="AM265" i="1"/>
  <c r="AP270" i="1"/>
  <c r="AS275" i="1"/>
  <c r="AP278" i="1"/>
  <c r="AM281" i="1"/>
  <c r="AS283" i="1"/>
  <c r="AP286" i="1"/>
  <c r="AM289" i="1"/>
  <c r="AP294" i="1"/>
  <c r="AM297" i="1"/>
  <c r="AS299" i="1"/>
  <c r="AP302" i="1"/>
  <c r="AQ302" i="1" s="1"/>
  <c r="AR302" i="1" s="1"/>
  <c r="AM305" i="1"/>
  <c r="AS307" i="1"/>
  <c r="AP310" i="1"/>
  <c r="AM313" i="1"/>
  <c r="AS315" i="1"/>
  <c r="AP318" i="1"/>
  <c r="AQ318" i="1" s="1"/>
  <c r="AR318" i="1" s="1"/>
  <c r="AM321" i="1"/>
  <c r="AS323" i="1"/>
  <c r="AP326" i="1"/>
  <c r="AQ326" i="1" s="1"/>
  <c r="AR326" i="1" s="1"/>
  <c r="AM329" i="1"/>
  <c r="AS331" i="1"/>
  <c r="AP334" i="1"/>
  <c r="BD334" i="1" s="1"/>
  <c r="AM337" i="1"/>
  <c r="BB337" i="1" s="1"/>
  <c r="AS339" i="1"/>
  <c r="AP342" i="1"/>
  <c r="BD342" i="1" s="1"/>
  <c r="AM345" i="1"/>
  <c r="BB345" i="1" s="1"/>
  <c r="AS347" i="1"/>
  <c r="AM353" i="1"/>
  <c r="BB353" i="1" s="1"/>
  <c r="AS355" i="1"/>
  <c r="AM361" i="1"/>
  <c r="BB361" i="1" s="1"/>
  <c r="AS363" i="1"/>
  <c r="AP366" i="1"/>
  <c r="BD366" i="1" s="1"/>
  <c r="AM369" i="1"/>
  <c r="BB369" i="1" s="1"/>
  <c r="AS371" i="1"/>
  <c r="AP374" i="1"/>
  <c r="AM377" i="1"/>
  <c r="BB377" i="1" s="1"/>
  <c r="AS379" i="1"/>
  <c r="V25" i="1"/>
  <c r="V27" i="1"/>
  <c r="AV27" i="1" s="1"/>
  <c r="V33" i="1"/>
  <c r="V35" i="1"/>
  <c r="AV35" i="1" s="1"/>
  <c r="V41" i="1"/>
  <c r="V43" i="1"/>
  <c r="AV43" i="1" s="1"/>
  <c r="V49" i="1"/>
  <c r="V50" i="1"/>
  <c r="V57" i="1"/>
  <c r="AV57" i="1" s="1"/>
  <c r="V58" i="1"/>
  <c r="AV58" i="1" s="1"/>
  <c r="V65" i="1"/>
  <c r="V66" i="1"/>
  <c r="V67" i="1"/>
  <c r="V73" i="1"/>
  <c r="V74" i="1"/>
  <c r="V75" i="1"/>
  <c r="V81" i="1"/>
  <c r="V82" i="1"/>
  <c r="V83" i="1"/>
  <c r="V89" i="1"/>
  <c r="V90" i="1"/>
  <c r="V91" i="1"/>
  <c r="AV91" i="1" s="1"/>
  <c r="V97" i="1"/>
  <c r="AV97" i="1" s="1"/>
  <c r="V98" i="1"/>
  <c r="V99" i="1"/>
  <c r="V106" i="1"/>
  <c r="V107" i="1"/>
  <c r="AV107" i="1" s="1"/>
  <c r="V113" i="1"/>
  <c r="V114" i="1"/>
  <c r="V115" i="1"/>
  <c r="AV115" i="1" s="1"/>
  <c r="V121" i="1"/>
  <c r="V122" i="1"/>
  <c r="V123" i="1"/>
  <c r="V130" i="1"/>
  <c r="V131" i="1"/>
  <c r="AV131" i="1" s="1"/>
  <c r="V137" i="1"/>
  <c r="V138" i="1"/>
  <c r="V139" i="1"/>
  <c r="V146" i="1"/>
  <c r="V147" i="1"/>
  <c r="V154" i="1"/>
  <c r="AV154" i="1" s="1"/>
  <c r="V155" i="1"/>
  <c r="V161" i="1"/>
  <c r="V162" i="1"/>
  <c r="AV162" i="1" s="1"/>
  <c r="V163" i="1"/>
  <c r="V171" i="1"/>
  <c r="V177" i="1"/>
  <c r="V179" i="1"/>
  <c r="V185" i="1"/>
  <c r="V187" i="1"/>
  <c r="V193" i="1"/>
  <c r="V195" i="1"/>
  <c r="V201" i="1"/>
  <c r="V203" i="1"/>
  <c r="V209" i="1"/>
  <c r="V210" i="1"/>
  <c r="AV210" i="1" s="1"/>
  <c r="V217" i="1"/>
  <c r="V218" i="1"/>
  <c r="V219" i="1"/>
  <c r="V225" i="1"/>
  <c r="V226" i="1"/>
  <c r="AV226" i="1" s="1"/>
  <c r="V227" i="1"/>
  <c r="V233" i="1"/>
  <c r="AV233" i="1" s="1"/>
  <c r="V234" i="1"/>
  <c r="AV234" i="1" s="1"/>
  <c r="V235" i="1"/>
  <c r="V242" i="1"/>
  <c r="V243" i="1"/>
  <c r="V249" i="1"/>
  <c r="V250" i="1"/>
  <c r="V251" i="1"/>
  <c r="AV251" i="1" s="1"/>
  <c r="V257" i="1"/>
  <c r="AV257" i="1" s="1"/>
  <c r="V258" i="1"/>
  <c r="V259" i="1"/>
  <c r="AV259" i="1" s="1"/>
  <c r="V265" i="1"/>
  <c r="AV265" i="1" s="1"/>
  <c r="V266" i="1"/>
  <c r="V267" i="1"/>
  <c r="AV267" i="1" s="1"/>
  <c r="V273" i="1"/>
  <c r="AV273" i="1" s="1"/>
  <c r="V274" i="1"/>
  <c r="V275" i="1"/>
  <c r="AV275" i="1" s="1"/>
  <c r="V281" i="1"/>
  <c r="V282" i="1"/>
  <c r="V283" i="1"/>
  <c r="AV283" i="1" s="1"/>
  <c r="V289" i="1"/>
  <c r="V290" i="1"/>
  <c r="AV290" i="1" s="1"/>
  <c r="V291" i="1"/>
  <c r="V297" i="1"/>
  <c r="AV297" i="1" s="1"/>
  <c r="V298" i="1"/>
  <c r="V305" i="1"/>
  <c r="V306" i="1"/>
  <c r="AV306" i="1" s="1"/>
  <c r="V313" i="1"/>
  <c r="V314" i="1"/>
  <c r="V321" i="1"/>
  <c r="V322" i="1"/>
  <c r="AV322" i="1" s="1"/>
  <c r="V329" i="1"/>
  <c r="V330" i="1"/>
  <c r="AV330" i="1" s="1"/>
  <c r="V337" i="1"/>
  <c r="AV337" i="1" s="1"/>
  <c r="V338" i="1"/>
  <c r="AV338" i="1" s="1"/>
  <c r="V345" i="1"/>
  <c r="AV345" i="1" s="1"/>
  <c r="V346" i="1"/>
  <c r="AV346" i="1" s="1"/>
  <c r="V347" i="1"/>
  <c r="AV347" i="1" s="1"/>
  <c r="V353" i="1"/>
  <c r="V354" i="1"/>
  <c r="AV354" i="1" s="1"/>
  <c r="V355" i="1"/>
  <c r="AV355" i="1" s="1"/>
  <c r="V362" i="1"/>
  <c r="AV362" i="1" s="1"/>
  <c r="V363" i="1"/>
  <c r="V369" i="1"/>
  <c r="AV369" i="1" s="1"/>
  <c r="V370" i="1"/>
  <c r="AV370" i="1" s="1"/>
  <c r="V371" i="1"/>
  <c r="V379" i="1"/>
  <c r="AV379" i="1" s="1"/>
  <c r="AK25" i="1"/>
  <c r="AL25" i="1" s="1"/>
  <c r="AK33" i="1"/>
  <c r="AK41" i="1"/>
  <c r="AK49" i="1"/>
  <c r="AK57" i="1"/>
  <c r="AK65" i="1"/>
  <c r="AK73" i="1"/>
  <c r="AK89" i="1"/>
  <c r="AL89" i="1" s="1"/>
  <c r="AK97" i="1"/>
  <c r="AL97" i="1" s="1"/>
  <c r="AK105" i="1"/>
  <c r="AL105" i="1" s="1"/>
  <c r="AK113" i="1"/>
  <c r="AL113" i="1" s="1"/>
  <c r="AK129" i="1"/>
  <c r="AK137" i="1"/>
  <c r="AK145" i="1"/>
  <c r="AK153" i="1"/>
  <c r="AL153" i="1" s="1"/>
  <c r="AK161" i="1"/>
  <c r="AL161" i="1" s="1"/>
  <c r="AK169" i="1"/>
  <c r="AL169" i="1" s="1"/>
  <c r="AK177" i="1"/>
  <c r="AK185" i="1"/>
  <c r="AL185" i="1" s="1"/>
  <c r="AK193" i="1"/>
  <c r="AL193" i="1" s="1"/>
  <c r="AK201" i="1"/>
  <c r="AK209" i="1"/>
  <c r="AK217" i="1"/>
  <c r="AK225" i="1"/>
  <c r="AL225" i="1" s="1"/>
  <c r="AK233" i="1"/>
  <c r="AK249" i="1"/>
  <c r="AL249" i="1" s="1"/>
  <c r="AK257" i="1"/>
  <c r="AL257" i="1" s="1"/>
  <c r="AK265" i="1"/>
  <c r="AK273" i="1"/>
  <c r="AK281" i="1"/>
  <c r="AK289" i="1"/>
  <c r="AL289" i="1" s="1"/>
  <c r="AK305" i="1"/>
  <c r="AL305" i="1" s="1"/>
  <c r="AK313" i="1"/>
  <c r="AL313" i="1" s="1"/>
  <c r="AK321" i="1"/>
  <c r="AL321" i="1" s="1"/>
  <c r="AK329" i="1"/>
  <c r="AL329" i="1" s="1"/>
  <c r="AK337" i="1"/>
  <c r="AK345" i="1"/>
  <c r="AK353" i="1"/>
  <c r="AK361" i="1"/>
  <c r="AL361" i="1" s="1"/>
  <c r="AK369" i="1"/>
  <c r="AL369" i="1" s="1"/>
  <c r="AK377" i="1"/>
  <c r="AL377" i="1" s="1"/>
  <c r="V20" i="1"/>
  <c r="AJ20" i="1"/>
  <c r="AK20" i="1"/>
  <c r="AL20" i="1" s="1"/>
  <c r="V21" i="1"/>
  <c r="AJ21" i="1"/>
  <c r="AK21" i="1"/>
  <c r="AL21" i="1" s="1"/>
  <c r="V22" i="1"/>
  <c r="AJ22" i="1"/>
  <c r="AK22" i="1"/>
  <c r="AL22" i="1" s="1"/>
  <c r="V23" i="1"/>
  <c r="AJ23" i="1"/>
  <c r="AK23" i="1"/>
  <c r="AL23" i="1" s="1"/>
  <c r="V24" i="1"/>
  <c r="AJ24" i="1"/>
  <c r="AK24" i="1"/>
  <c r="AL24" i="1" s="1"/>
  <c r="AJ25" i="1"/>
  <c r="V26" i="1"/>
  <c r="AK26" i="1"/>
  <c r="AL26" i="1" s="1"/>
  <c r="AJ27" i="1"/>
  <c r="AK27" i="1"/>
  <c r="AL27" i="1" s="1"/>
  <c r="V28" i="1"/>
  <c r="AJ28" i="1"/>
  <c r="AK28" i="1"/>
  <c r="AL28" i="1" s="1"/>
  <c r="V29" i="1"/>
  <c r="AJ29" i="1"/>
  <c r="AK29" i="1"/>
  <c r="AL29" i="1" s="1"/>
  <c r="V30" i="1"/>
  <c r="AJ30" i="1"/>
  <c r="AK30" i="1"/>
  <c r="AL30" i="1" s="1"/>
  <c r="V31" i="1"/>
  <c r="AJ31" i="1"/>
  <c r="AK31" i="1"/>
  <c r="AL31" i="1" s="1"/>
  <c r="V32" i="1"/>
  <c r="AJ32" i="1"/>
  <c r="AK32" i="1"/>
  <c r="AL32" i="1" s="1"/>
  <c r="AJ33" i="1"/>
  <c r="V34" i="1"/>
  <c r="AV34" i="1" s="1"/>
  <c r="AK34" i="1"/>
  <c r="AL34" i="1" s="1"/>
  <c r="AK35" i="1"/>
  <c r="AL35" i="1" s="1"/>
  <c r="V36" i="1"/>
  <c r="AJ36" i="1"/>
  <c r="AK36" i="1"/>
  <c r="AL36" i="1" s="1"/>
  <c r="V37" i="1"/>
  <c r="AK37" i="1"/>
  <c r="AL37" i="1" s="1"/>
  <c r="V38" i="1"/>
  <c r="AK38" i="1"/>
  <c r="AL38" i="1" s="1"/>
  <c r="V39" i="1"/>
  <c r="AK39" i="1"/>
  <c r="AL39" i="1" s="1"/>
  <c r="V40" i="1"/>
  <c r="AK40" i="1"/>
  <c r="AL40" i="1" s="1"/>
  <c r="V42" i="1"/>
  <c r="AJ42" i="1"/>
  <c r="AK42" i="1"/>
  <c r="AL42" i="1" s="1"/>
  <c r="AK43" i="1"/>
  <c r="AL43" i="1" s="1"/>
  <c r="V44" i="1"/>
  <c r="AJ44" i="1"/>
  <c r="AK44" i="1"/>
  <c r="AL44" i="1" s="1"/>
  <c r="V45" i="1"/>
  <c r="AJ45" i="1"/>
  <c r="AK45" i="1"/>
  <c r="AL45" i="1" s="1"/>
  <c r="V46" i="1"/>
  <c r="AJ46" i="1"/>
  <c r="AK46" i="1"/>
  <c r="AL46" i="1" s="1"/>
  <c r="V47" i="1"/>
  <c r="AJ47" i="1"/>
  <c r="AK47" i="1"/>
  <c r="AL47" i="1" s="1"/>
  <c r="V48" i="1"/>
  <c r="AV48" i="1" s="1"/>
  <c r="AJ48" i="1"/>
  <c r="AK48" i="1"/>
  <c r="AL48" i="1" s="1"/>
  <c r="AJ49" i="1"/>
  <c r="AK50" i="1"/>
  <c r="AL50" i="1" s="1"/>
  <c r="V51" i="1"/>
  <c r="AJ51" i="1"/>
  <c r="AK51" i="1"/>
  <c r="AL51" i="1" s="1"/>
  <c r="V52" i="1"/>
  <c r="AJ52" i="1"/>
  <c r="AK52" i="1"/>
  <c r="AL52" i="1" s="1"/>
  <c r="V53" i="1"/>
  <c r="AJ53" i="1"/>
  <c r="AK53" i="1"/>
  <c r="AL53" i="1" s="1"/>
  <c r="V54" i="1"/>
  <c r="AJ54" i="1"/>
  <c r="AK54" i="1"/>
  <c r="AL54" i="1" s="1"/>
  <c r="V55" i="1"/>
  <c r="AJ55" i="1"/>
  <c r="AK55" i="1"/>
  <c r="AL55" i="1" s="1"/>
  <c r="V56" i="1"/>
  <c r="AJ56" i="1"/>
  <c r="AK56" i="1"/>
  <c r="AL56" i="1" s="1"/>
  <c r="AJ57" i="1"/>
  <c r="AK58" i="1"/>
  <c r="AL58" i="1" s="1"/>
  <c r="V59" i="1"/>
  <c r="AK59" i="1"/>
  <c r="AL59" i="1" s="1"/>
  <c r="V60" i="1"/>
  <c r="AJ60" i="1"/>
  <c r="AK60" i="1"/>
  <c r="AL60" i="1" s="1"/>
  <c r="V61" i="1"/>
  <c r="AJ61" i="1"/>
  <c r="AK61" i="1"/>
  <c r="AL61" i="1" s="1"/>
  <c r="V62" i="1"/>
  <c r="AJ62" i="1"/>
  <c r="AK62" i="1"/>
  <c r="AL62" i="1" s="1"/>
  <c r="V63" i="1"/>
  <c r="AJ63" i="1"/>
  <c r="AK63" i="1"/>
  <c r="AL63" i="1" s="1"/>
  <c r="V64" i="1"/>
  <c r="AJ64" i="1"/>
  <c r="AK64" i="1"/>
  <c r="AL64" i="1" s="1"/>
  <c r="AJ65" i="1"/>
  <c r="AJ66" i="1"/>
  <c r="AK66" i="1"/>
  <c r="AL66" i="1" s="1"/>
  <c r="AK67" i="1"/>
  <c r="AL67" i="1" s="1"/>
  <c r="V68" i="1"/>
  <c r="AJ68" i="1"/>
  <c r="AK68" i="1"/>
  <c r="AL68" i="1" s="1"/>
  <c r="V69" i="1"/>
  <c r="AJ69" i="1"/>
  <c r="AK69" i="1"/>
  <c r="AL69" i="1" s="1"/>
  <c r="V70" i="1"/>
  <c r="AJ70" i="1"/>
  <c r="AK70" i="1"/>
  <c r="AL70" i="1" s="1"/>
  <c r="V71" i="1"/>
  <c r="AJ71" i="1"/>
  <c r="AK71" i="1"/>
  <c r="AL71" i="1" s="1"/>
  <c r="V72" i="1"/>
  <c r="AJ72" i="1"/>
  <c r="AK72" i="1"/>
  <c r="AL72" i="1" s="1"/>
  <c r="AJ73" i="1"/>
  <c r="AK74" i="1"/>
  <c r="AL74" i="1" s="1"/>
  <c r="AK75" i="1"/>
  <c r="AL75" i="1" s="1"/>
  <c r="V76" i="1"/>
  <c r="AJ76" i="1"/>
  <c r="AK76" i="1"/>
  <c r="AL76" i="1" s="1"/>
  <c r="V77" i="1"/>
  <c r="AJ77" i="1"/>
  <c r="AK77" i="1"/>
  <c r="AL77" i="1" s="1"/>
  <c r="V78" i="1"/>
  <c r="AV78" i="1" s="1"/>
  <c r="AJ78" i="1"/>
  <c r="AK78" i="1"/>
  <c r="AL78" i="1" s="1"/>
  <c r="V79" i="1"/>
  <c r="AJ79" i="1"/>
  <c r="AK79" i="1"/>
  <c r="AL79" i="1" s="1"/>
  <c r="V80" i="1"/>
  <c r="AV80" i="1" s="1"/>
  <c r="AJ80" i="1"/>
  <c r="AK80" i="1"/>
  <c r="AL80" i="1" s="1"/>
  <c r="AJ81" i="1"/>
  <c r="AK81" i="1"/>
  <c r="AL81" i="1" s="1"/>
  <c r="AJ82" i="1"/>
  <c r="AK82" i="1"/>
  <c r="AL82" i="1" s="1"/>
  <c r="AK83" i="1"/>
  <c r="AL83" i="1" s="1"/>
  <c r="V84" i="1"/>
  <c r="AJ84" i="1"/>
  <c r="AK84" i="1"/>
  <c r="AL84" i="1" s="1"/>
  <c r="V85" i="1"/>
  <c r="AJ85" i="1"/>
  <c r="AK85" i="1"/>
  <c r="AL85" i="1" s="1"/>
  <c r="V86" i="1"/>
  <c r="AJ86" i="1"/>
  <c r="AK86" i="1"/>
  <c r="AL86" i="1" s="1"/>
  <c r="V87" i="1"/>
  <c r="AJ87" i="1"/>
  <c r="AK87" i="1"/>
  <c r="AL87" i="1" s="1"/>
  <c r="V88" i="1"/>
  <c r="AJ88" i="1"/>
  <c r="AK88" i="1"/>
  <c r="AL88" i="1" s="1"/>
  <c r="AJ89" i="1"/>
  <c r="AJ90" i="1"/>
  <c r="AK90" i="1"/>
  <c r="AL90" i="1" s="1"/>
  <c r="AK91" i="1"/>
  <c r="AL91" i="1" s="1"/>
  <c r="V92" i="1"/>
  <c r="AJ92" i="1"/>
  <c r="AK92" i="1"/>
  <c r="AL92" i="1" s="1"/>
  <c r="V93" i="1"/>
  <c r="AJ93" i="1"/>
  <c r="AK93" i="1"/>
  <c r="AL93" i="1" s="1"/>
  <c r="V94" i="1"/>
  <c r="AJ94" i="1"/>
  <c r="AK94" i="1"/>
  <c r="AL94" i="1" s="1"/>
  <c r="V95" i="1"/>
  <c r="AJ95" i="1"/>
  <c r="AK95" i="1"/>
  <c r="AL95" i="1" s="1"/>
  <c r="V96" i="1"/>
  <c r="AJ96" i="1"/>
  <c r="AK96" i="1"/>
  <c r="AL96" i="1" s="1"/>
  <c r="AJ97" i="1"/>
  <c r="AJ98" i="1"/>
  <c r="AK98" i="1"/>
  <c r="AL98" i="1" s="1"/>
  <c r="AK99" i="1"/>
  <c r="AL99" i="1" s="1"/>
  <c r="V100" i="1"/>
  <c r="AJ100" i="1"/>
  <c r="AK100" i="1"/>
  <c r="AL100" i="1" s="1"/>
  <c r="V101" i="1"/>
  <c r="AJ101" i="1"/>
  <c r="AK101" i="1"/>
  <c r="AL101" i="1" s="1"/>
  <c r="V102" i="1"/>
  <c r="AJ102" i="1"/>
  <c r="AK102" i="1"/>
  <c r="AL102" i="1" s="1"/>
  <c r="V103" i="1"/>
  <c r="AJ103" i="1"/>
  <c r="AK103" i="1"/>
  <c r="AL103" i="1" s="1"/>
  <c r="V104" i="1"/>
  <c r="AJ104" i="1"/>
  <c r="AK104" i="1"/>
  <c r="AL104" i="1" s="1"/>
  <c r="V105" i="1"/>
  <c r="AJ105" i="1"/>
  <c r="AJ106" i="1"/>
  <c r="AK106" i="1"/>
  <c r="AL106" i="1" s="1"/>
  <c r="AK107" i="1"/>
  <c r="AL107" i="1" s="1"/>
  <c r="V108" i="1"/>
  <c r="AV108" i="1" s="1"/>
  <c r="AJ108" i="1"/>
  <c r="AK108" i="1"/>
  <c r="AL108" i="1" s="1"/>
  <c r="V109" i="1"/>
  <c r="AJ109" i="1"/>
  <c r="AK109" i="1"/>
  <c r="AL109" i="1" s="1"/>
  <c r="V110" i="1"/>
  <c r="AJ110" i="1"/>
  <c r="AK110" i="1"/>
  <c r="AL110" i="1" s="1"/>
  <c r="V111" i="1"/>
  <c r="AJ111" i="1"/>
  <c r="AK111" i="1"/>
  <c r="AL111" i="1" s="1"/>
  <c r="V112" i="1"/>
  <c r="AJ112" i="1"/>
  <c r="AK112" i="1"/>
  <c r="AL112" i="1" s="1"/>
  <c r="AJ113" i="1"/>
  <c r="AJ114" i="1"/>
  <c r="AK114" i="1"/>
  <c r="AL114" i="1" s="1"/>
  <c r="AK115" i="1"/>
  <c r="AL115" i="1" s="1"/>
  <c r="V116" i="1"/>
  <c r="AV116" i="1" s="1"/>
  <c r="AJ116" i="1"/>
  <c r="AK116" i="1"/>
  <c r="AL116" i="1" s="1"/>
  <c r="V117" i="1"/>
  <c r="AJ117" i="1"/>
  <c r="AK117" i="1"/>
  <c r="AL117" i="1" s="1"/>
  <c r="V118" i="1"/>
  <c r="AJ118" i="1"/>
  <c r="AK118" i="1"/>
  <c r="AL118" i="1" s="1"/>
  <c r="V119" i="1"/>
  <c r="AJ119" i="1"/>
  <c r="AK119" i="1"/>
  <c r="AL119" i="1" s="1"/>
  <c r="V120" i="1"/>
  <c r="AJ120" i="1"/>
  <c r="AK120" i="1"/>
  <c r="AL120" i="1" s="1"/>
  <c r="AJ121" i="1"/>
  <c r="AK121" i="1"/>
  <c r="AL121" i="1" s="1"/>
  <c r="AJ122" i="1"/>
  <c r="AK122" i="1"/>
  <c r="AL122" i="1" s="1"/>
  <c r="AK123" i="1"/>
  <c r="AL123" i="1" s="1"/>
  <c r="V124" i="1"/>
  <c r="AJ124" i="1"/>
  <c r="AK124" i="1"/>
  <c r="AL124" i="1" s="1"/>
  <c r="V125" i="1"/>
  <c r="AJ125" i="1"/>
  <c r="AK125" i="1"/>
  <c r="AL125" i="1" s="1"/>
  <c r="V126" i="1"/>
  <c r="AJ126" i="1"/>
  <c r="AK126" i="1"/>
  <c r="AL126" i="1" s="1"/>
  <c r="V127" i="1"/>
  <c r="AJ127" i="1"/>
  <c r="AK127" i="1"/>
  <c r="AL127" i="1" s="1"/>
  <c r="V128" i="1"/>
  <c r="AJ128" i="1"/>
  <c r="AK128" i="1"/>
  <c r="AL128" i="1" s="1"/>
  <c r="V129" i="1"/>
  <c r="AJ129" i="1"/>
  <c r="AJ130" i="1"/>
  <c r="AK130" i="1"/>
  <c r="AL130" i="1" s="1"/>
  <c r="AK131" i="1"/>
  <c r="AL131" i="1"/>
  <c r="V132" i="1"/>
  <c r="AJ132" i="1"/>
  <c r="AK132" i="1"/>
  <c r="AL132" i="1" s="1"/>
  <c r="V133" i="1"/>
  <c r="AJ133" i="1"/>
  <c r="AK133" i="1"/>
  <c r="AL133" i="1" s="1"/>
  <c r="V134" i="1"/>
  <c r="AJ134" i="1"/>
  <c r="AK134" i="1"/>
  <c r="AL134" i="1" s="1"/>
  <c r="V135" i="1"/>
  <c r="AJ135" i="1"/>
  <c r="AK135" i="1"/>
  <c r="AL135" i="1" s="1"/>
  <c r="V136" i="1"/>
  <c r="AJ136" i="1"/>
  <c r="AK136" i="1"/>
  <c r="AL136" i="1" s="1"/>
  <c r="AJ137" i="1"/>
  <c r="AJ138" i="1"/>
  <c r="AK138" i="1"/>
  <c r="AL138" i="1" s="1"/>
  <c r="AJ139" i="1"/>
  <c r="AK139" i="1"/>
  <c r="AL139" i="1" s="1"/>
  <c r="V140" i="1"/>
  <c r="AJ140" i="1"/>
  <c r="AK140" i="1"/>
  <c r="AL140" i="1" s="1"/>
  <c r="V141" i="1"/>
  <c r="AJ141" i="1"/>
  <c r="AK141" i="1"/>
  <c r="AL141" i="1" s="1"/>
  <c r="V142" i="1"/>
  <c r="AJ142" i="1"/>
  <c r="AK142" i="1"/>
  <c r="AL142" i="1" s="1"/>
  <c r="V143" i="1"/>
  <c r="AJ143" i="1"/>
  <c r="AK143" i="1"/>
  <c r="AL143" i="1" s="1"/>
  <c r="V144" i="1"/>
  <c r="AJ144" i="1"/>
  <c r="AK144" i="1"/>
  <c r="AL144" i="1" s="1"/>
  <c r="V145" i="1"/>
  <c r="AJ145" i="1"/>
  <c r="AJ146" i="1"/>
  <c r="AK146" i="1"/>
  <c r="AL146" i="1" s="1"/>
  <c r="AK147" i="1"/>
  <c r="AL147" i="1" s="1"/>
  <c r="V148" i="1"/>
  <c r="AJ148" i="1"/>
  <c r="AK148" i="1"/>
  <c r="AL148" i="1" s="1"/>
  <c r="V149" i="1"/>
  <c r="AJ149" i="1"/>
  <c r="AK149" i="1"/>
  <c r="AL149" i="1" s="1"/>
  <c r="V150" i="1"/>
  <c r="AJ150" i="1"/>
  <c r="AK150" i="1"/>
  <c r="AL150" i="1" s="1"/>
  <c r="V151" i="1"/>
  <c r="AJ151" i="1"/>
  <c r="AK151" i="1"/>
  <c r="AL151" i="1" s="1"/>
  <c r="V152" i="1"/>
  <c r="AJ152" i="1"/>
  <c r="AK152" i="1"/>
  <c r="AL152" i="1" s="1"/>
  <c r="V153" i="1"/>
  <c r="AV153" i="1" s="1"/>
  <c r="AJ153" i="1"/>
  <c r="AJ154" i="1"/>
  <c r="AK154" i="1"/>
  <c r="AL154" i="1" s="1"/>
  <c r="AK155" i="1"/>
  <c r="AL155" i="1" s="1"/>
  <c r="V156" i="1"/>
  <c r="AJ156" i="1"/>
  <c r="AK156" i="1"/>
  <c r="AL156" i="1" s="1"/>
  <c r="V157" i="1"/>
  <c r="AJ157" i="1"/>
  <c r="AK157" i="1"/>
  <c r="AL157" i="1" s="1"/>
  <c r="V158" i="1"/>
  <c r="AJ158" i="1"/>
  <c r="AK158" i="1"/>
  <c r="AL158" i="1" s="1"/>
  <c r="V159" i="1"/>
  <c r="AJ159" i="1"/>
  <c r="AK159" i="1"/>
  <c r="AL159" i="1" s="1"/>
  <c r="V160" i="1"/>
  <c r="AV160" i="1" s="1"/>
  <c r="AJ160" i="1"/>
  <c r="AK160" i="1"/>
  <c r="AL160" i="1" s="1"/>
  <c r="AJ161" i="1"/>
  <c r="AJ162" i="1"/>
  <c r="AK162" i="1"/>
  <c r="AL162" i="1" s="1"/>
  <c r="AK163" i="1"/>
  <c r="AL163" i="1" s="1"/>
  <c r="V164" i="1"/>
  <c r="AJ164" i="1"/>
  <c r="AK164" i="1"/>
  <c r="AL164" i="1" s="1"/>
  <c r="V165" i="1"/>
  <c r="AJ165" i="1"/>
  <c r="AK165" i="1"/>
  <c r="AL165" i="1" s="1"/>
  <c r="V166" i="1"/>
  <c r="AJ166" i="1"/>
  <c r="AK166" i="1"/>
  <c r="AL166" i="1" s="1"/>
  <c r="V167" i="1"/>
  <c r="AJ167" i="1"/>
  <c r="AK167" i="1"/>
  <c r="AL167" i="1" s="1"/>
  <c r="V168" i="1"/>
  <c r="AJ168" i="1"/>
  <c r="AK168" i="1"/>
  <c r="AL168" i="1" s="1"/>
  <c r="V169" i="1"/>
  <c r="AJ169" i="1"/>
  <c r="V170" i="1"/>
  <c r="AV170" i="1" s="1"/>
  <c r="AJ170" i="1"/>
  <c r="AK170" i="1"/>
  <c r="AL170" i="1" s="1"/>
  <c r="AK171" i="1"/>
  <c r="AL171" i="1" s="1"/>
  <c r="V172" i="1"/>
  <c r="AV172" i="1" s="1"/>
  <c r="AJ172" i="1"/>
  <c r="AK172" i="1"/>
  <c r="AL172" i="1" s="1"/>
  <c r="V173" i="1"/>
  <c r="AJ173" i="1"/>
  <c r="AK173" i="1"/>
  <c r="AL173" i="1" s="1"/>
  <c r="V174" i="1"/>
  <c r="AJ174" i="1"/>
  <c r="AK174" i="1"/>
  <c r="AL174" i="1" s="1"/>
  <c r="V175" i="1"/>
  <c r="AJ175" i="1"/>
  <c r="AK175" i="1"/>
  <c r="AL175" i="1" s="1"/>
  <c r="V176" i="1"/>
  <c r="AJ176" i="1"/>
  <c r="AK176" i="1"/>
  <c r="AL176" i="1" s="1"/>
  <c r="AJ177" i="1"/>
  <c r="V178" i="1"/>
  <c r="AJ178" i="1"/>
  <c r="AK178" i="1"/>
  <c r="AL178" i="1" s="1"/>
  <c r="AK179" i="1"/>
  <c r="AL179" i="1" s="1"/>
  <c r="V180" i="1"/>
  <c r="AJ180" i="1"/>
  <c r="AK180" i="1"/>
  <c r="AL180" i="1" s="1"/>
  <c r="V181" i="1"/>
  <c r="AV181" i="1" s="1"/>
  <c r="AJ181" i="1"/>
  <c r="AK181" i="1"/>
  <c r="AL181" i="1" s="1"/>
  <c r="V182" i="1"/>
  <c r="AJ182" i="1"/>
  <c r="AK182" i="1"/>
  <c r="AL182" i="1" s="1"/>
  <c r="V183" i="1"/>
  <c r="AV183" i="1" s="1"/>
  <c r="AJ183" i="1"/>
  <c r="AK183" i="1"/>
  <c r="AL183" i="1" s="1"/>
  <c r="V184" i="1"/>
  <c r="AJ184" i="1"/>
  <c r="AK184" i="1"/>
  <c r="AL184" i="1" s="1"/>
  <c r="AJ185" i="1"/>
  <c r="V186" i="1"/>
  <c r="AJ186" i="1"/>
  <c r="AK186" i="1"/>
  <c r="AL186" i="1" s="1"/>
  <c r="AJ187" i="1"/>
  <c r="AK187" i="1"/>
  <c r="AL187" i="1" s="1"/>
  <c r="V188" i="1"/>
  <c r="AJ188" i="1"/>
  <c r="AK188" i="1"/>
  <c r="AL188" i="1" s="1"/>
  <c r="V189" i="1"/>
  <c r="AJ189" i="1"/>
  <c r="AK189" i="1"/>
  <c r="AL189" i="1" s="1"/>
  <c r="V190" i="1"/>
  <c r="AJ190" i="1"/>
  <c r="AK190" i="1"/>
  <c r="AL190" i="1" s="1"/>
  <c r="V191" i="1"/>
  <c r="AJ191" i="1"/>
  <c r="AK191" i="1"/>
  <c r="AL191" i="1" s="1"/>
  <c r="V192" i="1"/>
  <c r="AJ192" i="1"/>
  <c r="AK192" i="1"/>
  <c r="AL192" i="1" s="1"/>
  <c r="AJ193" i="1"/>
  <c r="V194" i="1"/>
  <c r="AJ194" i="1"/>
  <c r="AK194" i="1"/>
  <c r="AL194" i="1" s="1"/>
  <c r="AK195" i="1"/>
  <c r="AL195" i="1" s="1"/>
  <c r="V196" i="1"/>
  <c r="AJ196" i="1"/>
  <c r="AK196" i="1"/>
  <c r="AL196" i="1" s="1"/>
  <c r="V197" i="1"/>
  <c r="AJ197" i="1"/>
  <c r="AK197" i="1"/>
  <c r="AL197" i="1" s="1"/>
  <c r="V198" i="1"/>
  <c r="AJ198" i="1"/>
  <c r="AK198" i="1"/>
  <c r="AL198" i="1" s="1"/>
  <c r="V199" i="1"/>
  <c r="AJ199" i="1"/>
  <c r="AK199" i="1"/>
  <c r="AL199" i="1" s="1"/>
  <c r="V200" i="1"/>
  <c r="AJ200" i="1"/>
  <c r="AK200" i="1"/>
  <c r="AL200" i="1" s="1"/>
  <c r="AJ201" i="1"/>
  <c r="V202" i="1"/>
  <c r="AV202" i="1" s="1"/>
  <c r="AJ202" i="1"/>
  <c r="AK202" i="1"/>
  <c r="AL202" i="1" s="1"/>
  <c r="AK203" i="1"/>
  <c r="AL203" i="1" s="1"/>
  <c r="V204" i="1"/>
  <c r="AJ204" i="1"/>
  <c r="AK204" i="1"/>
  <c r="AL204" i="1" s="1"/>
  <c r="V205" i="1"/>
  <c r="AJ205" i="1"/>
  <c r="AK205" i="1"/>
  <c r="AL205" i="1" s="1"/>
  <c r="V206" i="1"/>
  <c r="AJ206" i="1"/>
  <c r="AK206" i="1"/>
  <c r="AL206" i="1" s="1"/>
  <c r="V207" i="1"/>
  <c r="AJ207" i="1"/>
  <c r="AK207" i="1"/>
  <c r="AL207" i="1" s="1"/>
  <c r="V208" i="1"/>
  <c r="AV208" i="1" s="1"/>
  <c r="AJ208" i="1"/>
  <c r="AK208" i="1"/>
  <c r="AL208" i="1" s="1"/>
  <c r="AJ209" i="1"/>
  <c r="AJ210" i="1"/>
  <c r="AK210" i="1"/>
  <c r="AL210" i="1" s="1"/>
  <c r="V211" i="1"/>
  <c r="AJ211" i="1"/>
  <c r="AK211" i="1"/>
  <c r="AL211" i="1" s="1"/>
  <c r="V212" i="1"/>
  <c r="AJ212" i="1"/>
  <c r="AK212" i="1"/>
  <c r="AL212" i="1" s="1"/>
  <c r="V213" i="1"/>
  <c r="AJ213" i="1"/>
  <c r="AK213" i="1"/>
  <c r="AL213" i="1" s="1"/>
  <c r="V214" i="1"/>
  <c r="AJ214" i="1"/>
  <c r="AK214" i="1"/>
  <c r="AL214" i="1" s="1"/>
  <c r="V215" i="1"/>
  <c r="AJ215" i="1"/>
  <c r="AK215" i="1"/>
  <c r="AL215" i="1" s="1"/>
  <c r="V216" i="1"/>
  <c r="AJ216" i="1"/>
  <c r="AK216" i="1"/>
  <c r="AL216" i="1" s="1"/>
  <c r="AJ217" i="1"/>
  <c r="AJ218" i="1"/>
  <c r="AK218" i="1"/>
  <c r="AL218" i="1" s="1"/>
  <c r="AK219" i="1"/>
  <c r="AL219" i="1" s="1"/>
  <c r="V220" i="1"/>
  <c r="AJ220" i="1"/>
  <c r="AK220" i="1"/>
  <c r="AW220" i="1" s="1"/>
  <c r="V221" i="1"/>
  <c r="AJ221" i="1"/>
  <c r="AK221" i="1"/>
  <c r="AL221" i="1" s="1"/>
  <c r="V222" i="1"/>
  <c r="AJ222" i="1"/>
  <c r="AK222" i="1"/>
  <c r="AL222" i="1" s="1"/>
  <c r="V223" i="1"/>
  <c r="AJ223" i="1"/>
  <c r="AK223" i="1"/>
  <c r="AL223" i="1" s="1"/>
  <c r="V224" i="1"/>
  <c r="AV224" i="1" s="1"/>
  <c r="AJ224" i="1"/>
  <c r="AK224" i="1"/>
  <c r="AL224" i="1" s="1"/>
  <c r="AJ225" i="1"/>
  <c r="AJ226" i="1"/>
  <c r="AK226" i="1"/>
  <c r="AL226" i="1" s="1"/>
  <c r="AJ227" i="1"/>
  <c r="AK227" i="1"/>
  <c r="AL227" i="1" s="1"/>
  <c r="V228" i="1"/>
  <c r="AV228" i="1" s="1"/>
  <c r="AJ228" i="1"/>
  <c r="AK228" i="1"/>
  <c r="AL228" i="1" s="1"/>
  <c r="V229" i="1"/>
  <c r="AJ229" i="1"/>
  <c r="AK229" i="1"/>
  <c r="AL229" i="1" s="1"/>
  <c r="V230" i="1"/>
  <c r="AV230" i="1" s="1"/>
  <c r="AJ230" i="1"/>
  <c r="AK230" i="1"/>
  <c r="AL230" i="1" s="1"/>
  <c r="V231" i="1"/>
  <c r="AJ231" i="1"/>
  <c r="AK231" i="1"/>
  <c r="AL231" i="1" s="1"/>
  <c r="V232" i="1"/>
  <c r="AV232" i="1" s="1"/>
  <c r="AJ232" i="1"/>
  <c r="AK232" i="1"/>
  <c r="AL232" i="1" s="1"/>
  <c r="AJ233" i="1"/>
  <c r="AJ234" i="1"/>
  <c r="AK234" i="1"/>
  <c r="AL234" i="1" s="1"/>
  <c r="AK235" i="1"/>
  <c r="AL235" i="1" s="1"/>
  <c r="V236" i="1"/>
  <c r="AJ236" i="1"/>
  <c r="AK236" i="1"/>
  <c r="AL236" i="1" s="1"/>
  <c r="V237" i="1"/>
  <c r="AJ237" i="1"/>
  <c r="AK237" i="1"/>
  <c r="AL237" i="1" s="1"/>
  <c r="V238" i="1"/>
  <c r="AJ238" i="1"/>
  <c r="AK238" i="1"/>
  <c r="AL238" i="1" s="1"/>
  <c r="V239" i="1"/>
  <c r="AJ239" i="1"/>
  <c r="AK239" i="1"/>
  <c r="AL239" i="1" s="1"/>
  <c r="V240" i="1"/>
  <c r="AJ240" i="1"/>
  <c r="AK240" i="1"/>
  <c r="AL240" i="1" s="1"/>
  <c r="V241" i="1"/>
  <c r="AV241" i="1" s="1"/>
  <c r="AJ241" i="1"/>
  <c r="AK241" i="1"/>
  <c r="AL241" i="1" s="1"/>
  <c r="AJ242" i="1"/>
  <c r="AK242" i="1"/>
  <c r="AL242" i="1" s="1"/>
  <c r="AK243" i="1"/>
  <c r="AL243" i="1" s="1"/>
  <c r="V244" i="1"/>
  <c r="AJ244" i="1"/>
  <c r="AK244" i="1"/>
  <c r="AL244" i="1" s="1"/>
  <c r="V245" i="1"/>
  <c r="AJ245" i="1"/>
  <c r="AK245" i="1"/>
  <c r="AL245" i="1" s="1"/>
  <c r="V246" i="1"/>
  <c r="AJ246" i="1"/>
  <c r="AK246" i="1"/>
  <c r="AL246" i="1" s="1"/>
  <c r="V247" i="1"/>
  <c r="AJ247" i="1"/>
  <c r="AK247" i="1"/>
  <c r="AL247" i="1" s="1"/>
  <c r="V248" i="1"/>
  <c r="AJ248" i="1"/>
  <c r="AK248" i="1"/>
  <c r="AL248" i="1" s="1"/>
  <c r="AJ249" i="1"/>
  <c r="AJ250" i="1"/>
  <c r="AK250" i="1"/>
  <c r="AL250" i="1" s="1"/>
  <c r="AK251" i="1"/>
  <c r="AL251" i="1" s="1"/>
  <c r="V252" i="1"/>
  <c r="AJ252" i="1"/>
  <c r="AK252" i="1"/>
  <c r="AL252" i="1" s="1"/>
  <c r="V253" i="1"/>
  <c r="AJ253" i="1"/>
  <c r="AK253" i="1"/>
  <c r="AL253" i="1" s="1"/>
  <c r="V254" i="1"/>
  <c r="AJ254" i="1"/>
  <c r="AK254" i="1"/>
  <c r="AL254" i="1" s="1"/>
  <c r="V255" i="1"/>
  <c r="AJ255" i="1"/>
  <c r="AK255" i="1"/>
  <c r="AL255" i="1" s="1"/>
  <c r="V256" i="1"/>
  <c r="AJ256" i="1"/>
  <c r="AK256" i="1"/>
  <c r="AL256" i="1" s="1"/>
  <c r="AJ257" i="1"/>
  <c r="AJ258" i="1"/>
  <c r="AK258" i="1"/>
  <c r="AL258" i="1" s="1"/>
  <c r="AK259" i="1"/>
  <c r="AL259" i="1" s="1"/>
  <c r="V260" i="1"/>
  <c r="AJ260" i="1"/>
  <c r="AK260" i="1"/>
  <c r="AL260" i="1" s="1"/>
  <c r="V261" i="1"/>
  <c r="AJ261" i="1"/>
  <c r="AK261" i="1"/>
  <c r="AL261" i="1" s="1"/>
  <c r="V262" i="1"/>
  <c r="AJ262" i="1"/>
  <c r="AK262" i="1"/>
  <c r="AL262" i="1" s="1"/>
  <c r="V263" i="1"/>
  <c r="AJ263" i="1"/>
  <c r="AK263" i="1"/>
  <c r="AL263" i="1" s="1"/>
  <c r="V264" i="1"/>
  <c r="AJ264" i="1"/>
  <c r="AK264" i="1"/>
  <c r="AL264" i="1" s="1"/>
  <c r="AJ265" i="1"/>
  <c r="AJ266" i="1"/>
  <c r="AK266" i="1"/>
  <c r="AL266" i="1" s="1"/>
  <c r="AK267" i="1"/>
  <c r="AL267" i="1" s="1"/>
  <c r="V268" i="1"/>
  <c r="AJ268" i="1"/>
  <c r="AK268" i="1"/>
  <c r="AW268" i="1" s="1"/>
  <c r="V269" i="1"/>
  <c r="AJ269" i="1"/>
  <c r="AK269" i="1"/>
  <c r="AL269" i="1" s="1"/>
  <c r="V270" i="1"/>
  <c r="AJ270" i="1"/>
  <c r="AK270" i="1"/>
  <c r="AL270" i="1" s="1"/>
  <c r="V271" i="1"/>
  <c r="AJ271" i="1"/>
  <c r="AK271" i="1"/>
  <c r="AL271" i="1" s="1"/>
  <c r="V272" i="1"/>
  <c r="AJ272" i="1"/>
  <c r="AK272" i="1"/>
  <c r="AL272" i="1" s="1"/>
  <c r="AJ273" i="1"/>
  <c r="AJ274" i="1"/>
  <c r="AK274" i="1"/>
  <c r="AL274" i="1" s="1"/>
  <c r="AK275" i="1"/>
  <c r="AL275" i="1" s="1"/>
  <c r="V276" i="1"/>
  <c r="AJ276" i="1"/>
  <c r="AK276" i="1"/>
  <c r="AL276" i="1" s="1"/>
  <c r="V277" i="1"/>
  <c r="AJ277" i="1"/>
  <c r="AK277" i="1"/>
  <c r="AL277" i="1" s="1"/>
  <c r="V278" i="1"/>
  <c r="AV278" i="1" s="1"/>
  <c r="AJ278" i="1"/>
  <c r="AK278" i="1"/>
  <c r="AL278" i="1" s="1"/>
  <c r="V279" i="1"/>
  <c r="AJ279" i="1"/>
  <c r="AK279" i="1"/>
  <c r="AL279" i="1" s="1"/>
  <c r="V280" i="1"/>
  <c r="AJ280" i="1"/>
  <c r="AK280" i="1"/>
  <c r="AL280" i="1" s="1"/>
  <c r="AJ281" i="1"/>
  <c r="AJ282" i="1"/>
  <c r="AK282" i="1"/>
  <c r="AL282" i="1" s="1"/>
  <c r="AK283" i="1"/>
  <c r="AL283" i="1" s="1"/>
  <c r="V284" i="1"/>
  <c r="AJ284" i="1"/>
  <c r="AK284" i="1"/>
  <c r="AL284" i="1"/>
  <c r="V285" i="1"/>
  <c r="AJ285" i="1"/>
  <c r="AK285" i="1"/>
  <c r="AL285" i="1" s="1"/>
  <c r="V286" i="1"/>
  <c r="AJ286" i="1"/>
  <c r="AK286" i="1"/>
  <c r="AL286" i="1" s="1"/>
  <c r="V287" i="1"/>
  <c r="AJ287" i="1"/>
  <c r="AK287" i="1"/>
  <c r="AL287" i="1" s="1"/>
  <c r="V288" i="1"/>
  <c r="AJ288" i="1"/>
  <c r="AK288" i="1"/>
  <c r="AL288" i="1" s="1"/>
  <c r="AJ289" i="1"/>
  <c r="AJ290" i="1"/>
  <c r="AK290" i="1"/>
  <c r="AL290" i="1" s="1"/>
  <c r="AK291" i="1"/>
  <c r="AL291" i="1" s="1"/>
  <c r="V292" i="1"/>
  <c r="AJ292" i="1"/>
  <c r="AK292" i="1"/>
  <c r="AL292" i="1" s="1"/>
  <c r="V293" i="1"/>
  <c r="AJ293" i="1"/>
  <c r="AK293" i="1"/>
  <c r="AL293" i="1" s="1"/>
  <c r="V294" i="1"/>
  <c r="AJ294" i="1"/>
  <c r="AK294" i="1"/>
  <c r="AL294" i="1" s="1"/>
  <c r="V295" i="1"/>
  <c r="AJ295" i="1"/>
  <c r="AK295" i="1"/>
  <c r="AL295" i="1" s="1"/>
  <c r="V296" i="1"/>
  <c r="AJ296" i="1"/>
  <c r="AK296" i="1"/>
  <c r="AL296" i="1"/>
  <c r="AJ297" i="1"/>
  <c r="AK297" i="1"/>
  <c r="AL297" i="1" s="1"/>
  <c r="AJ298" i="1"/>
  <c r="AK298" i="1"/>
  <c r="AL298" i="1" s="1"/>
  <c r="V299" i="1"/>
  <c r="AV299" i="1" s="1"/>
  <c r="AK299" i="1"/>
  <c r="AL299" i="1" s="1"/>
  <c r="V300" i="1"/>
  <c r="AJ300" i="1"/>
  <c r="AK300" i="1"/>
  <c r="AL300" i="1" s="1"/>
  <c r="V301" i="1"/>
  <c r="AJ301" i="1"/>
  <c r="AK301" i="1"/>
  <c r="AL301" i="1" s="1"/>
  <c r="V302" i="1"/>
  <c r="AJ302" i="1"/>
  <c r="AK302" i="1"/>
  <c r="AW302" i="1" s="1"/>
  <c r="V303" i="1"/>
  <c r="AJ303" i="1"/>
  <c r="AK303" i="1"/>
  <c r="AL303" i="1" s="1"/>
  <c r="V304" i="1"/>
  <c r="AV304" i="1" s="1"/>
  <c r="AJ304" i="1"/>
  <c r="AK304" i="1"/>
  <c r="AL304" i="1" s="1"/>
  <c r="AJ305" i="1"/>
  <c r="AJ306" i="1"/>
  <c r="AK306" i="1"/>
  <c r="AL306" i="1" s="1"/>
  <c r="V307" i="1"/>
  <c r="AK307" i="1"/>
  <c r="AL307" i="1" s="1"/>
  <c r="V308" i="1"/>
  <c r="AJ308" i="1"/>
  <c r="AK308" i="1"/>
  <c r="AL308" i="1" s="1"/>
  <c r="V309" i="1"/>
  <c r="AJ309" i="1"/>
  <c r="AK309" i="1"/>
  <c r="AL309" i="1" s="1"/>
  <c r="V310" i="1"/>
  <c r="AV310" i="1" s="1"/>
  <c r="AJ310" i="1"/>
  <c r="AK310" i="1"/>
  <c r="AL310" i="1" s="1"/>
  <c r="V311" i="1"/>
  <c r="AJ311" i="1"/>
  <c r="AK311" i="1"/>
  <c r="AL311" i="1" s="1"/>
  <c r="V312" i="1"/>
  <c r="AJ312" i="1"/>
  <c r="AK312" i="1"/>
  <c r="AW312" i="1" s="1"/>
  <c r="AJ313" i="1"/>
  <c r="AJ314" i="1"/>
  <c r="AK314" i="1"/>
  <c r="AL314" i="1" s="1"/>
  <c r="V315" i="1"/>
  <c r="AK315" i="1"/>
  <c r="AL315" i="1" s="1"/>
  <c r="V316" i="1"/>
  <c r="AJ316" i="1"/>
  <c r="AK316" i="1"/>
  <c r="AL316" i="1"/>
  <c r="V317" i="1"/>
  <c r="AJ317" i="1"/>
  <c r="AK317" i="1"/>
  <c r="AL317" i="1" s="1"/>
  <c r="V318" i="1"/>
  <c r="AJ318" i="1"/>
  <c r="AK318" i="1"/>
  <c r="AL318" i="1" s="1"/>
  <c r="V319" i="1"/>
  <c r="AJ319" i="1"/>
  <c r="AK319" i="1"/>
  <c r="AL319" i="1" s="1"/>
  <c r="V320" i="1"/>
  <c r="AJ320" i="1"/>
  <c r="AK320" i="1"/>
  <c r="AL320" i="1" s="1"/>
  <c r="AJ321" i="1"/>
  <c r="AJ322" i="1"/>
  <c r="AK322" i="1"/>
  <c r="AL322" i="1" s="1"/>
  <c r="V323" i="1"/>
  <c r="AK323" i="1"/>
  <c r="AL323" i="1" s="1"/>
  <c r="V324" i="1"/>
  <c r="AJ324" i="1"/>
  <c r="AK324" i="1"/>
  <c r="AL324" i="1" s="1"/>
  <c r="V325" i="1"/>
  <c r="AJ325" i="1"/>
  <c r="AK325" i="1"/>
  <c r="AL325" i="1" s="1"/>
  <c r="V326" i="1"/>
  <c r="AJ326" i="1"/>
  <c r="AK326" i="1"/>
  <c r="AL326" i="1" s="1"/>
  <c r="V327" i="1"/>
  <c r="AJ327" i="1"/>
  <c r="AK327" i="1"/>
  <c r="AL327" i="1" s="1"/>
  <c r="V328" i="1"/>
  <c r="AJ328" i="1"/>
  <c r="AK328" i="1"/>
  <c r="AL328" i="1" s="1"/>
  <c r="AJ329" i="1"/>
  <c r="AJ330" i="1"/>
  <c r="AK330" i="1"/>
  <c r="AL330" i="1" s="1"/>
  <c r="V331" i="1"/>
  <c r="AK331" i="1"/>
  <c r="AL331" i="1" s="1"/>
  <c r="V332" i="1"/>
  <c r="AJ332" i="1"/>
  <c r="AK332" i="1"/>
  <c r="AL332" i="1" s="1"/>
  <c r="V333" i="1"/>
  <c r="AV333" i="1" s="1"/>
  <c r="AJ333" i="1"/>
  <c r="AK333" i="1"/>
  <c r="AL333" i="1" s="1"/>
  <c r="V334" i="1"/>
  <c r="AJ334" i="1"/>
  <c r="AK334" i="1"/>
  <c r="AL334" i="1"/>
  <c r="V335" i="1"/>
  <c r="AJ335" i="1"/>
  <c r="AK335" i="1"/>
  <c r="AL335" i="1" s="1"/>
  <c r="V336" i="1"/>
  <c r="AJ336" i="1"/>
  <c r="AK336" i="1"/>
  <c r="AL336" i="1" s="1"/>
  <c r="AJ337" i="1"/>
  <c r="AJ338" i="1"/>
  <c r="AK338" i="1"/>
  <c r="AL338" i="1" s="1"/>
  <c r="V339" i="1"/>
  <c r="AV339" i="1" s="1"/>
  <c r="AK339" i="1"/>
  <c r="AL339" i="1" s="1"/>
  <c r="V340" i="1"/>
  <c r="AJ340" i="1"/>
  <c r="AK340" i="1"/>
  <c r="AL340" i="1" s="1"/>
  <c r="V341" i="1"/>
  <c r="AJ341" i="1"/>
  <c r="AK341" i="1"/>
  <c r="AL341" i="1" s="1"/>
  <c r="V342" i="1"/>
  <c r="AV342" i="1" s="1"/>
  <c r="AJ342" i="1"/>
  <c r="AK342" i="1"/>
  <c r="AL342" i="1" s="1"/>
  <c r="V343" i="1"/>
  <c r="AJ343" i="1"/>
  <c r="AK343" i="1"/>
  <c r="AL343" i="1" s="1"/>
  <c r="V344" i="1"/>
  <c r="AJ344" i="1"/>
  <c r="AK344" i="1"/>
  <c r="AL344" i="1" s="1"/>
  <c r="AJ345" i="1"/>
  <c r="AJ346" i="1"/>
  <c r="AK346" i="1"/>
  <c r="AL346" i="1" s="1"/>
  <c r="AK347" i="1"/>
  <c r="AL347" i="1" s="1"/>
  <c r="V348" i="1"/>
  <c r="AJ348" i="1"/>
  <c r="AK348" i="1"/>
  <c r="AL348" i="1" s="1"/>
  <c r="V349" i="1"/>
  <c r="AJ349" i="1"/>
  <c r="AK349" i="1"/>
  <c r="AL349" i="1" s="1"/>
  <c r="V350" i="1"/>
  <c r="AV350" i="1" s="1"/>
  <c r="AJ350" i="1"/>
  <c r="AK350" i="1"/>
  <c r="AL350" i="1" s="1"/>
  <c r="V351" i="1"/>
  <c r="AV351" i="1" s="1"/>
  <c r="AJ351" i="1"/>
  <c r="AK351" i="1"/>
  <c r="AL351" i="1" s="1"/>
  <c r="V352" i="1"/>
  <c r="AJ352" i="1"/>
  <c r="AK352" i="1"/>
  <c r="AL352" i="1" s="1"/>
  <c r="AJ353" i="1"/>
  <c r="AJ354" i="1"/>
  <c r="AK354" i="1"/>
  <c r="AL354" i="1" s="1"/>
  <c r="AK355" i="1"/>
  <c r="AL355" i="1" s="1"/>
  <c r="V356" i="1"/>
  <c r="AJ356" i="1"/>
  <c r="AK356" i="1"/>
  <c r="AL356" i="1" s="1"/>
  <c r="V357" i="1"/>
  <c r="AJ357" i="1"/>
  <c r="AK357" i="1"/>
  <c r="AL357" i="1" s="1"/>
  <c r="V358" i="1"/>
  <c r="AV358" i="1" s="1"/>
  <c r="AJ358" i="1"/>
  <c r="AK358" i="1"/>
  <c r="AW358" i="1" s="1"/>
  <c r="V359" i="1"/>
  <c r="AV359" i="1" s="1"/>
  <c r="AJ359" i="1"/>
  <c r="AK359" i="1"/>
  <c r="AL359" i="1" s="1"/>
  <c r="V360" i="1"/>
  <c r="AV360" i="1" s="1"/>
  <c r="AJ360" i="1"/>
  <c r="AK360" i="1"/>
  <c r="AL360" i="1" s="1"/>
  <c r="V361" i="1"/>
  <c r="AV361" i="1" s="1"/>
  <c r="AJ361" i="1"/>
  <c r="AJ362" i="1"/>
  <c r="AK362" i="1"/>
  <c r="AL362" i="1" s="1"/>
  <c r="AK363" i="1"/>
  <c r="AL363" i="1" s="1"/>
  <c r="V364" i="1"/>
  <c r="AV364" i="1" s="1"/>
  <c r="AJ364" i="1"/>
  <c r="AK364" i="1"/>
  <c r="AW364" i="1" s="1"/>
  <c r="V365" i="1"/>
  <c r="AJ365" i="1"/>
  <c r="AK365" i="1"/>
  <c r="AL365" i="1" s="1"/>
  <c r="V366" i="1"/>
  <c r="AJ366" i="1"/>
  <c r="AK366" i="1"/>
  <c r="AL366" i="1" s="1"/>
  <c r="V367" i="1"/>
  <c r="AJ367" i="1"/>
  <c r="AK367" i="1"/>
  <c r="AL367" i="1" s="1"/>
  <c r="V368" i="1"/>
  <c r="AV368" i="1" s="1"/>
  <c r="AJ368" i="1"/>
  <c r="AK368" i="1"/>
  <c r="AL368" i="1" s="1"/>
  <c r="AJ369" i="1"/>
  <c r="AJ370" i="1"/>
  <c r="AK370" i="1"/>
  <c r="AL370" i="1" s="1"/>
  <c r="AJ371" i="1"/>
  <c r="AK371" i="1"/>
  <c r="AL371" i="1" s="1"/>
  <c r="V372" i="1"/>
  <c r="AV372" i="1" s="1"/>
  <c r="AJ372" i="1"/>
  <c r="AK372" i="1"/>
  <c r="AL372" i="1" s="1"/>
  <c r="V373" i="1"/>
  <c r="AV373" i="1" s="1"/>
  <c r="AJ373" i="1"/>
  <c r="AK373" i="1"/>
  <c r="AL373" i="1" s="1"/>
  <c r="V374" i="1"/>
  <c r="AV374" i="1" s="1"/>
  <c r="AJ374" i="1"/>
  <c r="AK374" i="1"/>
  <c r="AL374" i="1" s="1"/>
  <c r="V375" i="1"/>
  <c r="AV375" i="1" s="1"/>
  <c r="AJ375" i="1"/>
  <c r="AK375" i="1"/>
  <c r="AL375" i="1" s="1"/>
  <c r="V376" i="1"/>
  <c r="AV376" i="1" s="1"/>
  <c r="AJ376" i="1"/>
  <c r="AK376" i="1"/>
  <c r="AL376" i="1" s="1"/>
  <c r="V377" i="1"/>
  <c r="AV377" i="1" s="1"/>
  <c r="AJ377" i="1"/>
  <c r="V378" i="1"/>
  <c r="AJ378" i="1"/>
  <c r="AK378" i="1"/>
  <c r="AL378" i="1" s="1"/>
  <c r="AK379" i="1"/>
  <c r="AL379" i="1" s="1"/>
  <c r="V380" i="1"/>
  <c r="AV380" i="1" s="1"/>
  <c r="AJ380" i="1"/>
  <c r="AK380" i="1"/>
  <c r="AL380" i="1" s="1"/>
  <c r="BI399" i="1"/>
  <c r="BG399" i="1"/>
  <c r="BE399" i="1"/>
  <c r="BD399" i="1"/>
  <c r="BC399" i="1"/>
  <c r="BB399" i="1"/>
  <c r="BA399" i="1"/>
  <c r="AU399" i="1"/>
  <c r="AT399" i="1"/>
  <c r="AS399" i="1"/>
  <c r="BF399" i="1" s="1"/>
  <c r="AR399" i="1"/>
  <c r="AQ399" i="1"/>
  <c r="AP399" i="1"/>
  <c r="AO399" i="1"/>
  <c r="AN399" i="1"/>
  <c r="AM399" i="1"/>
  <c r="AL399" i="1"/>
  <c r="AK399" i="1"/>
  <c r="AW399" i="1" s="1"/>
  <c r="AJ399" i="1"/>
  <c r="V399" i="1"/>
  <c r="BI398" i="1"/>
  <c r="BG398" i="1"/>
  <c r="BE398" i="1"/>
  <c r="BD398" i="1"/>
  <c r="BC398" i="1"/>
  <c r="BA398" i="1"/>
  <c r="AU398" i="1"/>
  <c r="AT398" i="1"/>
  <c r="AS398" i="1"/>
  <c r="BF398" i="1" s="1"/>
  <c r="AR398" i="1"/>
  <c r="AQ398" i="1"/>
  <c r="AP398" i="1"/>
  <c r="AO398" i="1"/>
  <c r="AN398" i="1"/>
  <c r="AM398" i="1"/>
  <c r="BB398" i="1" s="1"/>
  <c r="AK398" i="1"/>
  <c r="AW398" i="1" s="1"/>
  <c r="AJ398" i="1"/>
  <c r="V398" i="1"/>
  <c r="BI397" i="1"/>
  <c r="BG397" i="1"/>
  <c r="BF397" i="1"/>
  <c r="BE397" i="1"/>
  <c r="BD397" i="1"/>
  <c r="BC397" i="1"/>
  <c r="BA397" i="1"/>
  <c r="AV397" i="1"/>
  <c r="AU397" i="1"/>
  <c r="AT397" i="1"/>
  <c r="AS397" i="1"/>
  <c r="AR397" i="1"/>
  <c r="AQ397" i="1"/>
  <c r="AP397" i="1"/>
  <c r="AO397" i="1"/>
  <c r="AN397" i="1"/>
  <c r="AM397" i="1"/>
  <c r="BB397" i="1" s="1"/>
  <c r="AK397" i="1"/>
  <c r="AW397" i="1" s="1"/>
  <c r="AJ397" i="1"/>
  <c r="V397" i="1"/>
  <c r="BI396" i="1"/>
  <c r="BG396" i="1"/>
  <c r="BF396" i="1"/>
  <c r="BE396" i="1"/>
  <c r="BD396" i="1"/>
  <c r="BC396" i="1"/>
  <c r="BA396" i="1"/>
  <c r="AW396" i="1"/>
  <c r="AV396" i="1"/>
  <c r="AU396" i="1"/>
  <c r="AT396" i="1"/>
  <c r="AS396" i="1"/>
  <c r="AR396" i="1"/>
  <c r="AQ396" i="1"/>
  <c r="AP396" i="1"/>
  <c r="AO396" i="1"/>
  <c r="AN396" i="1"/>
  <c r="AM396" i="1"/>
  <c r="BB396" i="1" s="1"/>
  <c r="AK396" i="1"/>
  <c r="AL396" i="1" s="1"/>
  <c r="AJ396" i="1"/>
  <c r="V396" i="1"/>
  <c r="BI395" i="1"/>
  <c r="BG395" i="1"/>
  <c r="BF395" i="1"/>
  <c r="BE395" i="1"/>
  <c r="BC395" i="1"/>
  <c r="BA395" i="1"/>
  <c r="AV395" i="1"/>
  <c r="AU395" i="1"/>
  <c r="AT395" i="1"/>
  <c r="AS395" i="1"/>
  <c r="AR395" i="1"/>
  <c r="AQ395" i="1"/>
  <c r="AP395" i="1"/>
  <c r="BD395" i="1" s="1"/>
  <c r="AO395" i="1"/>
  <c r="AN395" i="1"/>
  <c r="AM395" i="1"/>
  <c r="BB395" i="1" s="1"/>
  <c r="AK395" i="1"/>
  <c r="AL395" i="1" s="1"/>
  <c r="AJ395" i="1"/>
  <c r="V395" i="1"/>
  <c r="BI394" i="1"/>
  <c r="BG394" i="1"/>
  <c r="BF394" i="1"/>
  <c r="BE394" i="1"/>
  <c r="BC394" i="1"/>
  <c r="BA394" i="1"/>
  <c r="AW394" i="1"/>
  <c r="AU394" i="1"/>
  <c r="AT394" i="1"/>
  <c r="AS394" i="1"/>
  <c r="AR394" i="1"/>
  <c r="AQ394" i="1"/>
  <c r="AP394" i="1"/>
  <c r="BD394" i="1" s="1"/>
  <c r="AO394" i="1"/>
  <c r="AN394" i="1"/>
  <c r="AM394" i="1"/>
  <c r="BB394" i="1" s="1"/>
  <c r="AK394" i="1"/>
  <c r="AL394" i="1" s="1"/>
  <c r="AJ394" i="1"/>
  <c r="V394" i="1"/>
  <c r="AV394" i="1" s="1"/>
  <c r="BI393" i="1"/>
  <c r="BG393" i="1"/>
  <c r="BE393" i="1"/>
  <c r="BC393" i="1"/>
  <c r="BB393" i="1"/>
  <c r="BA393" i="1"/>
  <c r="AU393" i="1"/>
  <c r="AT393" i="1"/>
  <c r="AS393" i="1"/>
  <c r="AR393" i="1"/>
  <c r="AQ393" i="1"/>
  <c r="AP393" i="1"/>
  <c r="BD393" i="1" s="1"/>
  <c r="AO393" i="1"/>
  <c r="AN393" i="1"/>
  <c r="AM393" i="1"/>
  <c r="AK393" i="1"/>
  <c r="AW393" i="1" s="1"/>
  <c r="AJ393" i="1"/>
  <c r="BF393" i="1" s="1"/>
  <c r="V393" i="1"/>
  <c r="AV393" i="1" s="1"/>
  <c r="BI392" i="1"/>
  <c r="BG392" i="1"/>
  <c r="BE392" i="1"/>
  <c r="BC392" i="1"/>
  <c r="BB392" i="1"/>
  <c r="BA392" i="1"/>
  <c r="AV392" i="1"/>
  <c r="AU392" i="1"/>
  <c r="AT392" i="1"/>
  <c r="AS392" i="1"/>
  <c r="BF392" i="1" s="1"/>
  <c r="AR392" i="1"/>
  <c r="AQ392" i="1"/>
  <c r="AP392" i="1"/>
  <c r="BD392" i="1" s="1"/>
  <c r="AO392" i="1"/>
  <c r="AN392" i="1"/>
  <c r="AM392" i="1"/>
  <c r="AK392" i="1"/>
  <c r="AW392" i="1" s="1"/>
  <c r="AJ392" i="1"/>
  <c r="V392" i="1"/>
  <c r="BI391" i="1"/>
  <c r="BG391" i="1"/>
  <c r="BE391" i="1"/>
  <c r="BD391" i="1"/>
  <c r="BC391" i="1"/>
  <c r="BB391" i="1"/>
  <c r="BA391" i="1"/>
  <c r="AU391" i="1"/>
  <c r="AT391" i="1"/>
  <c r="AS391" i="1"/>
  <c r="BF391" i="1" s="1"/>
  <c r="AR391" i="1"/>
  <c r="AQ391" i="1"/>
  <c r="AP391" i="1"/>
  <c r="AO391" i="1"/>
  <c r="AN391" i="1"/>
  <c r="AM391" i="1"/>
  <c r="AL391" i="1"/>
  <c r="AK391" i="1"/>
  <c r="AW391" i="1" s="1"/>
  <c r="AJ391" i="1"/>
  <c r="V391" i="1"/>
  <c r="BI390" i="1"/>
  <c r="BG390" i="1"/>
  <c r="BE390" i="1"/>
  <c r="BD390" i="1"/>
  <c r="BC390" i="1"/>
  <c r="BA390" i="1"/>
  <c r="AU390" i="1"/>
  <c r="AT390" i="1"/>
  <c r="AS390" i="1"/>
  <c r="BF390" i="1" s="1"/>
  <c r="AR390" i="1"/>
  <c r="AQ390" i="1"/>
  <c r="AP390" i="1"/>
  <c r="AO390" i="1"/>
  <c r="AN390" i="1"/>
  <c r="AM390" i="1"/>
  <c r="BB390" i="1" s="1"/>
  <c r="AK390" i="1"/>
  <c r="AW390" i="1" s="1"/>
  <c r="AJ390" i="1"/>
  <c r="V390" i="1"/>
  <c r="AV390" i="1" s="1"/>
  <c r="BI389" i="1"/>
  <c r="BG389" i="1"/>
  <c r="BF389" i="1"/>
  <c r="BE389" i="1"/>
  <c r="BD389" i="1"/>
  <c r="BC389" i="1"/>
  <c r="BA389" i="1"/>
  <c r="AV389" i="1"/>
  <c r="AU389" i="1"/>
  <c r="AT389" i="1"/>
  <c r="AS389" i="1"/>
  <c r="AR389" i="1"/>
  <c r="AQ389" i="1"/>
  <c r="AP389" i="1"/>
  <c r="AO389" i="1"/>
  <c r="AN389" i="1"/>
  <c r="AM389" i="1"/>
  <c r="BB389" i="1" s="1"/>
  <c r="AK389" i="1"/>
  <c r="AW389" i="1" s="1"/>
  <c r="AJ389" i="1"/>
  <c r="V389" i="1"/>
  <c r="BI388" i="1"/>
  <c r="BG388" i="1"/>
  <c r="BF388" i="1"/>
  <c r="BE388" i="1"/>
  <c r="BD388" i="1"/>
  <c r="BC388" i="1"/>
  <c r="BA388" i="1"/>
  <c r="AW388" i="1"/>
  <c r="AV388" i="1"/>
  <c r="AU388" i="1"/>
  <c r="AT388" i="1"/>
  <c r="AS388" i="1"/>
  <c r="AR388" i="1"/>
  <c r="AQ388" i="1"/>
  <c r="AP388" i="1"/>
  <c r="AO388" i="1"/>
  <c r="AN388" i="1"/>
  <c r="AM388" i="1"/>
  <c r="BB388" i="1" s="1"/>
  <c r="AK388" i="1"/>
  <c r="AL388" i="1" s="1"/>
  <c r="AJ388" i="1"/>
  <c r="V388" i="1"/>
  <c r="BI387" i="1"/>
  <c r="BG387" i="1"/>
  <c r="BF387" i="1"/>
  <c r="BE387" i="1"/>
  <c r="BC387" i="1"/>
  <c r="BA387" i="1"/>
  <c r="AV387" i="1"/>
  <c r="AU387" i="1"/>
  <c r="AT387" i="1"/>
  <c r="AS387" i="1"/>
  <c r="AR387" i="1"/>
  <c r="AQ387" i="1"/>
  <c r="AP387" i="1"/>
  <c r="BD387" i="1" s="1"/>
  <c r="AO387" i="1"/>
  <c r="AN387" i="1"/>
  <c r="AM387" i="1"/>
  <c r="BB387" i="1" s="1"/>
  <c r="AK387" i="1"/>
  <c r="AL387" i="1" s="1"/>
  <c r="AJ387" i="1"/>
  <c r="V387" i="1"/>
  <c r="BI386" i="1"/>
  <c r="BG386" i="1"/>
  <c r="BF386" i="1"/>
  <c r="BE386" i="1"/>
  <c r="BC386" i="1"/>
  <c r="BA386" i="1"/>
  <c r="AW386" i="1"/>
  <c r="AU386" i="1"/>
  <c r="AT386" i="1"/>
  <c r="AS386" i="1"/>
  <c r="AR386" i="1"/>
  <c r="AQ386" i="1"/>
  <c r="AP386" i="1"/>
  <c r="BD386" i="1" s="1"/>
  <c r="AO386" i="1"/>
  <c r="AN386" i="1"/>
  <c r="AM386" i="1"/>
  <c r="BB386" i="1" s="1"/>
  <c r="AK386" i="1"/>
  <c r="AL386" i="1" s="1"/>
  <c r="AJ386" i="1"/>
  <c r="V386" i="1"/>
  <c r="AV386" i="1" s="1"/>
  <c r="BI385" i="1"/>
  <c r="BG385" i="1"/>
  <c r="BE385" i="1"/>
  <c r="BC385" i="1"/>
  <c r="BB385" i="1"/>
  <c r="BA385" i="1"/>
  <c r="AU385" i="1"/>
  <c r="AT385" i="1"/>
  <c r="AS385" i="1"/>
  <c r="AR385" i="1"/>
  <c r="AQ385" i="1"/>
  <c r="AP385" i="1"/>
  <c r="BD385" i="1" s="1"/>
  <c r="AO385" i="1"/>
  <c r="AN385" i="1"/>
  <c r="AM385" i="1"/>
  <c r="AK385" i="1"/>
  <c r="AL385" i="1" s="1"/>
  <c r="AJ385" i="1"/>
  <c r="BF385" i="1" s="1"/>
  <c r="V385" i="1"/>
  <c r="AV385" i="1" s="1"/>
  <c r="BH385" i="1" s="1"/>
  <c r="BI384" i="1"/>
  <c r="BG384" i="1"/>
  <c r="BE384" i="1"/>
  <c r="BC384" i="1"/>
  <c r="BB384" i="1"/>
  <c r="BA384" i="1"/>
  <c r="AV384" i="1"/>
  <c r="AU384" i="1"/>
  <c r="AT384" i="1"/>
  <c r="AS384" i="1"/>
  <c r="BF384" i="1" s="1"/>
  <c r="AR384" i="1"/>
  <c r="AQ384" i="1"/>
  <c r="AP384" i="1"/>
  <c r="BD384" i="1" s="1"/>
  <c r="AO384" i="1"/>
  <c r="AN384" i="1"/>
  <c r="AM384" i="1"/>
  <c r="AK384" i="1"/>
  <c r="AW384" i="1" s="1"/>
  <c r="AJ384" i="1"/>
  <c r="V384" i="1"/>
  <c r="BI383" i="1"/>
  <c r="BG383" i="1"/>
  <c r="BE383" i="1"/>
  <c r="BD383" i="1"/>
  <c r="BC383" i="1"/>
  <c r="BB383" i="1"/>
  <c r="BA383" i="1"/>
  <c r="AU383" i="1"/>
  <c r="AT383" i="1"/>
  <c r="AS383" i="1"/>
  <c r="BF383" i="1" s="1"/>
  <c r="AR383" i="1"/>
  <c r="AQ383" i="1"/>
  <c r="AP383" i="1"/>
  <c r="AO383" i="1"/>
  <c r="AN383" i="1"/>
  <c r="AM383" i="1"/>
  <c r="AK383" i="1"/>
  <c r="AW383" i="1" s="1"/>
  <c r="AJ383" i="1"/>
  <c r="V383" i="1"/>
  <c r="BI382" i="1"/>
  <c r="BG382" i="1"/>
  <c r="BE382" i="1"/>
  <c r="BD382" i="1"/>
  <c r="BC382" i="1"/>
  <c r="BA382" i="1"/>
  <c r="AU382" i="1"/>
  <c r="AT382" i="1"/>
  <c r="AS382" i="1"/>
  <c r="BF382" i="1" s="1"/>
  <c r="AR382" i="1"/>
  <c r="AQ382" i="1"/>
  <c r="AP382" i="1"/>
  <c r="AO382" i="1"/>
  <c r="AN382" i="1"/>
  <c r="AM382" i="1"/>
  <c r="BB382" i="1" s="1"/>
  <c r="AK382" i="1"/>
  <c r="AW382" i="1" s="1"/>
  <c r="AJ382" i="1"/>
  <c r="V382" i="1"/>
  <c r="AV382" i="1" s="1"/>
  <c r="BI381" i="1"/>
  <c r="BG381" i="1"/>
  <c r="BF381" i="1"/>
  <c r="BE381" i="1"/>
  <c r="BD381" i="1"/>
  <c r="BC381" i="1"/>
  <c r="BA381" i="1"/>
  <c r="AV381" i="1"/>
  <c r="AU381" i="1"/>
  <c r="AT381" i="1"/>
  <c r="AS381" i="1"/>
  <c r="AR381" i="1"/>
  <c r="AQ381" i="1"/>
  <c r="AP381" i="1"/>
  <c r="AO381" i="1"/>
  <c r="AN381" i="1"/>
  <c r="AM381" i="1"/>
  <c r="BB381" i="1" s="1"/>
  <c r="AK381" i="1"/>
  <c r="AW381" i="1" s="1"/>
  <c r="AJ381" i="1"/>
  <c r="V381" i="1"/>
  <c r="BG380" i="1"/>
  <c r="BE380" i="1"/>
  <c r="BC380" i="1"/>
  <c r="BA380" i="1"/>
  <c r="AW380" i="1"/>
  <c r="AS380" i="1"/>
  <c r="BF380" i="1" s="1"/>
  <c r="AR380" i="1"/>
  <c r="AP380" i="1"/>
  <c r="AQ380" i="1" s="1"/>
  <c r="AO380" i="1"/>
  <c r="AN380" i="1"/>
  <c r="AM380" i="1"/>
  <c r="BB380" i="1" s="1"/>
  <c r="BG379" i="1"/>
  <c r="BE379" i="1"/>
  <c r="BC379" i="1"/>
  <c r="AU379" i="1"/>
  <c r="AR379" i="1"/>
  <c r="AP379" i="1"/>
  <c r="BD379" i="1" s="1"/>
  <c r="AN379" i="1"/>
  <c r="AO379" i="1" s="1"/>
  <c r="AM379" i="1"/>
  <c r="BB379" i="1" s="1"/>
  <c r="AM354" i="1"/>
  <c r="BB354" i="1" s="1"/>
  <c r="AP354" i="1"/>
  <c r="BD354" i="1" s="1"/>
  <c r="AQ354" i="1"/>
  <c r="AR354" i="1"/>
  <c r="AS354" i="1"/>
  <c r="BF354" i="1" s="1"/>
  <c r="AT354" i="1"/>
  <c r="AU354" i="1" s="1"/>
  <c r="BA354" i="1"/>
  <c r="BC354" i="1"/>
  <c r="BE354" i="1"/>
  <c r="BG354" i="1"/>
  <c r="AM355" i="1"/>
  <c r="BB355" i="1" s="1"/>
  <c r="AP355" i="1"/>
  <c r="BD355" i="1" s="1"/>
  <c r="AR355" i="1"/>
  <c r="BC355" i="1"/>
  <c r="BE355" i="1"/>
  <c r="BG355" i="1"/>
  <c r="AM356" i="1"/>
  <c r="BB356" i="1" s="1"/>
  <c r="AN356" i="1"/>
  <c r="AO356" i="1" s="1"/>
  <c r="AP356" i="1"/>
  <c r="BD356" i="1" s="1"/>
  <c r="AQ356" i="1"/>
  <c r="AR356" i="1"/>
  <c r="AS356" i="1"/>
  <c r="BA356" i="1"/>
  <c r="BC356" i="1"/>
  <c r="BE356" i="1"/>
  <c r="BG356" i="1"/>
  <c r="AV357" i="1"/>
  <c r="AM357" i="1"/>
  <c r="BB357" i="1" s="1"/>
  <c r="AN357" i="1"/>
  <c r="AO357" i="1" s="1"/>
  <c r="AP357" i="1"/>
  <c r="BD357" i="1" s="1"/>
  <c r="AS357" i="1"/>
  <c r="BF357" i="1" s="1"/>
  <c r="BC357" i="1"/>
  <c r="BE357" i="1"/>
  <c r="BG357" i="1"/>
  <c r="AM358" i="1"/>
  <c r="BB358" i="1" s="1"/>
  <c r="AN358" i="1"/>
  <c r="AO358" i="1"/>
  <c r="AP358" i="1"/>
  <c r="AS358" i="1"/>
  <c r="AT358" i="1"/>
  <c r="AU358" i="1" s="1"/>
  <c r="BA358" i="1"/>
  <c r="BC358" i="1"/>
  <c r="BE358" i="1"/>
  <c r="BG358" i="1"/>
  <c r="AM359" i="1"/>
  <c r="BB359" i="1" s="1"/>
  <c r="AN359" i="1"/>
  <c r="AO359" i="1"/>
  <c r="AP359" i="1"/>
  <c r="BD359" i="1" s="1"/>
  <c r="AQ359" i="1"/>
  <c r="AR359" i="1" s="1"/>
  <c r="AS359" i="1"/>
  <c r="BF359" i="1" s="1"/>
  <c r="AT359" i="1"/>
  <c r="AU359" i="1" s="1"/>
  <c r="BA359" i="1"/>
  <c r="BC359" i="1"/>
  <c r="BE359" i="1"/>
  <c r="BG359" i="1"/>
  <c r="AM360" i="1"/>
  <c r="BB360" i="1" s="1"/>
  <c r="AP360" i="1"/>
  <c r="BD360" i="1" s="1"/>
  <c r="AR360" i="1"/>
  <c r="AS360" i="1"/>
  <c r="BF360" i="1" s="1"/>
  <c r="AT360" i="1"/>
  <c r="AU360" i="1"/>
  <c r="BA360" i="1"/>
  <c r="BC360" i="1"/>
  <c r="BE360" i="1"/>
  <c r="BG360" i="1"/>
  <c r="AN361" i="1"/>
  <c r="AO361" i="1" s="1"/>
  <c r="AP361" i="1"/>
  <c r="BD361" i="1" s="1"/>
  <c r="AS361" i="1"/>
  <c r="AT361" i="1"/>
  <c r="AU361" i="1"/>
  <c r="BC361" i="1"/>
  <c r="BE361" i="1"/>
  <c r="BG361" i="1"/>
  <c r="AM362" i="1"/>
  <c r="BB362" i="1" s="1"/>
  <c r="AP362" i="1"/>
  <c r="BD362" i="1" s="1"/>
  <c r="AQ362" i="1"/>
  <c r="AR362" i="1"/>
  <c r="AS362" i="1"/>
  <c r="BF362" i="1" s="1"/>
  <c r="AT362" i="1"/>
  <c r="AU362" i="1" s="1"/>
  <c r="BA362" i="1"/>
  <c r="BC362" i="1"/>
  <c r="BE362" i="1"/>
  <c r="BG362" i="1"/>
  <c r="AM363" i="1"/>
  <c r="BB363" i="1" s="1"/>
  <c r="AP363" i="1"/>
  <c r="BD363" i="1" s="1"/>
  <c r="AR363" i="1"/>
  <c r="AU363" i="1"/>
  <c r="BC363" i="1"/>
  <c r="BE363" i="1"/>
  <c r="BG363" i="1"/>
  <c r="AM364" i="1"/>
  <c r="BB364" i="1" s="1"/>
  <c r="AP364" i="1"/>
  <c r="BD364" i="1" s="1"/>
  <c r="AQ364" i="1"/>
  <c r="AR364" i="1"/>
  <c r="AS364" i="1"/>
  <c r="AT364" i="1"/>
  <c r="AU364" i="1" s="1"/>
  <c r="BA364" i="1"/>
  <c r="BC364" i="1"/>
  <c r="BE364" i="1"/>
  <c r="BG364" i="1"/>
  <c r="AV365" i="1"/>
  <c r="AM365" i="1"/>
  <c r="BB365" i="1" s="1"/>
  <c r="AN365" i="1"/>
  <c r="AO365" i="1" s="1"/>
  <c r="AP365" i="1"/>
  <c r="BD365" i="1" s="1"/>
  <c r="AS365" i="1"/>
  <c r="AU365" i="1"/>
  <c r="BC365" i="1"/>
  <c r="BE365" i="1"/>
  <c r="BG365" i="1"/>
  <c r="AV366" i="1"/>
  <c r="AM366" i="1"/>
  <c r="BB366" i="1" s="1"/>
  <c r="AQ366" i="1"/>
  <c r="AR366" i="1"/>
  <c r="AS366" i="1"/>
  <c r="AT366" i="1"/>
  <c r="AU366" i="1"/>
  <c r="BA366" i="1"/>
  <c r="BC366" i="1"/>
  <c r="BE366" i="1"/>
  <c r="BG366" i="1"/>
  <c r="AV367" i="1"/>
  <c r="AM367" i="1"/>
  <c r="BB367" i="1" s="1"/>
  <c r="AN367" i="1"/>
  <c r="AO367" i="1" s="1"/>
  <c r="AP367" i="1"/>
  <c r="BD367" i="1" s="1"/>
  <c r="AR367" i="1"/>
  <c r="AS367" i="1"/>
  <c r="AT367" i="1" s="1"/>
  <c r="AU367" i="1" s="1"/>
  <c r="BA367" i="1"/>
  <c r="BC367" i="1"/>
  <c r="BE367" i="1"/>
  <c r="BG367" i="1"/>
  <c r="AM368" i="1"/>
  <c r="BB368" i="1" s="1"/>
  <c r="AO368" i="1"/>
  <c r="AP368" i="1"/>
  <c r="AS368" i="1"/>
  <c r="BF368" i="1" s="1"/>
  <c r="AT368" i="1"/>
  <c r="AU368" i="1" s="1"/>
  <c r="BA368" i="1"/>
  <c r="BC368" i="1"/>
  <c r="BE368" i="1"/>
  <c r="BG368" i="1"/>
  <c r="AP369" i="1"/>
  <c r="BD369" i="1" s="1"/>
  <c r="AS369" i="1"/>
  <c r="BC369" i="1"/>
  <c r="BE369" i="1"/>
  <c r="BG369" i="1"/>
  <c r="AM370" i="1"/>
  <c r="BB370" i="1" s="1"/>
  <c r="AP370" i="1"/>
  <c r="BD370" i="1" s="1"/>
  <c r="AQ370" i="1"/>
  <c r="AR370" i="1" s="1"/>
  <c r="AS370" i="1"/>
  <c r="BF370" i="1" s="1"/>
  <c r="AT370" i="1"/>
  <c r="AU370" i="1"/>
  <c r="BA370" i="1"/>
  <c r="BC370" i="1"/>
  <c r="BE370" i="1"/>
  <c r="BG370" i="1"/>
  <c r="AM371" i="1"/>
  <c r="BB371" i="1" s="1"/>
  <c r="AN371" i="1"/>
  <c r="AO371" i="1"/>
  <c r="AP371" i="1"/>
  <c r="BD371" i="1" s="1"/>
  <c r="AR371" i="1"/>
  <c r="AU371" i="1"/>
  <c r="BA371" i="1"/>
  <c r="BC371" i="1"/>
  <c r="BE371" i="1"/>
  <c r="BG371" i="1"/>
  <c r="AM372" i="1"/>
  <c r="BB372" i="1" s="1"/>
  <c r="AN372" i="1"/>
  <c r="AO372" i="1"/>
  <c r="AP372" i="1"/>
  <c r="AS372" i="1"/>
  <c r="BF372" i="1" s="1"/>
  <c r="BA372" i="1"/>
  <c r="BC372" i="1"/>
  <c r="BE372" i="1"/>
  <c r="BG372" i="1"/>
  <c r="AM373" i="1"/>
  <c r="BB373" i="1" s="1"/>
  <c r="AN373" i="1"/>
  <c r="AO373" i="1"/>
  <c r="AP373" i="1"/>
  <c r="BD373" i="1" s="1"/>
  <c r="AS373" i="1"/>
  <c r="BF373" i="1" s="1"/>
  <c r="AU373" i="1"/>
  <c r="BC373" i="1"/>
  <c r="BE373" i="1"/>
  <c r="BG373" i="1"/>
  <c r="AM374" i="1"/>
  <c r="BB374" i="1" s="1"/>
  <c r="AN374" i="1"/>
  <c r="AO374" i="1" s="1"/>
  <c r="AS374" i="1"/>
  <c r="AT374" i="1"/>
  <c r="AU374" i="1" s="1"/>
  <c r="BA374" i="1"/>
  <c r="BC374" i="1"/>
  <c r="BE374" i="1"/>
  <c r="BG374" i="1"/>
  <c r="AM375" i="1"/>
  <c r="BB375" i="1" s="1"/>
  <c r="AO375" i="1"/>
  <c r="AP375" i="1"/>
  <c r="BD375" i="1" s="1"/>
  <c r="AS375" i="1"/>
  <c r="AT375" i="1" s="1"/>
  <c r="AU375" i="1" s="1"/>
  <c r="BA375" i="1"/>
  <c r="BC375" i="1"/>
  <c r="BE375" i="1"/>
  <c r="BG375" i="1"/>
  <c r="AM376" i="1"/>
  <c r="BB376" i="1" s="1"/>
  <c r="AO376" i="1"/>
  <c r="AP376" i="1"/>
  <c r="BD376" i="1" s="1"/>
  <c r="AR376" i="1"/>
  <c r="AS376" i="1"/>
  <c r="AT376" i="1" s="1"/>
  <c r="AU376" i="1" s="1"/>
  <c r="BA376" i="1"/>
  <c r="BC376" i="1"/>
  <c r="BE376" i="1"/>
  <c r="BG376" i="1"/>
  <c r="AN377" i="1"/>
  <c r="AO377" i="1"/>
  <c r="AP377" i="1"/>
  <c r="BD377" i="1" s="1"/>
  <c r="AS377" i="1"/>
  <c r="AT377" i="1" s="1"/>
  <c r="AU377" i="1" s="1"/>
  <c r="BC377" i="1"/>
  <c r="BE377" i="1"/>
  <c r="BG377" i="1"/>
  <c r="AM378" i="1"/>
  <c r="BB378" i="1" s="1"/>
  <c r="AP378" i="1"/>
  <c r="BD378" i="1" s="1"/>
  <c r="AQ378" i="1"/>
  <c r="AR378" i="1"/>
  <c r="AS378" i="1"/>
  <c r="BF378" i="1" s="1"/>
  <c r="AT378" i="1"/>
  <c r="AU378" i="1" s="1"/>
  <c r="AV378" i="1"/>
  <c r="BA378" i="1"/>
  <c r="BC378" i="1"/>
  <c r="BE378" i="1"/>
  <c r="BG378" i="1"/>
  <c r="BG353" i="1"/>
  <c r="BE353" i="1"/>
  <c r="BC353" i="1"/>
  <c r="AS353" i="1"/>
  <c r="AT353" i="1" s="1"/>
  <c r="AU353" i="1" s="1"/>
  <c r="AP353" i="1"/>
  <c r="BD353" i="1" s="1"/>
  <c r="AO353" i="1"/>
  <c r="AU352" i="1"/>
  <c r="AS352" i="1"/>
  <c r="AT352" i="1" s="1"/>
  <c r="AP352" i="1"/>
  <c r="BD352" i="1" s="1"/>
  <c r="AO352" i="1"/>
  <c r="AM352" i="1"/>
  <c r="BB352" i="1" s="1"/>
  <c r="AT351" i="1"/>
  <c r="AU351" i="1" s="1"/>
  <c r="AS351" i="1"/>
  <c r="AP351" i="1"/>
  <c r="BD351" i="1" s="1"/>
  <c r="AO351" i="1"/>
  <c r="AM351" i="1"/>
  <c r="AN351" i="1" s="1"/>
  <c r="AS350" i="1"/>
  <c r="AT350" i="1" s="1"/>
  <c r="AU350" i="1" s="1"/>
  <c r="AP350" i="1"/>
  <c r="BD350" i="1" s="1"/>
  <c r="AO350" i="1"/>
  <c r="AN350" i="1"/>
  <c r="AM350" i="1"/>
  <c r="AU349" i="1"/>
  <c r="AT349" i="1"/>
  <c r="AS349" i="1"/>
  <c r="AQ349" i="1"/>
  <c r="AR349" i="1" s="1"/>
  <c r="AP349" i="1"/>
  <c r="BD349" i="1" s="1"/>
  <c r="AM349" i="1"/>
  <c r="AU348" i="1"/>
  <c r="AS348" i="1"/>
  <c r="AT348" i="1" s="1"/>
  <c r="AQ348" i="1"/>
  <c r="AR348" i="1" s="1"/>
  <c r="AP348" i="1"/>
  <c r="BD348" i="1" s="1"/>
  <c r="AO348" i="1"/>
  <c r="AM348" i="1"/>
  <c r="AN348" i="1" s="1"/>
  <c r="AU347" i="1"/>
  <c r="AR347" i="1"/>
  <c r="AP347" i="1"/>
  <c r="BD347" i="1" s="1"/>
  <c r="AO347" i="1"/>
  <c r="AN347" i="1"/>
  <c r="AM347" i="1"/>
  <c r="BB347" i="1" s="1"/>
  <c r="AU346" i="1"/>
  <c r="AS346" i="1"/>
  <c r="AT346" i="1" s="1"/>
  <c r="AQ346" i="1"/>
  <c r="AR346" i="1" s="1"/>
  <c r="AP346" i="1"/>
  <c r="BD346" i="1" s="1"/>
  <c r="AM346" i="1"/>
  <c r="AN346" i="1" s="1"/>
  <c r="AO346" i="1" s="1"/>
  <c r="AS345" i="1"/>
  <c r="AT345" i="1" s="1"/>
  <c r="AU345" i="1" s="1"/>
  <c r="AR345" i="1"/>
  <c r="AP345" i="1"/>
  <c r="AO345" i="1"/>
  <c r="AU344" i="1"/>
  <c r="AS344" i="1"/>
  <c r="AT344" i="1" s="1"/>
  <c r="AR344" i="1"/>
  <c r="AP344" i="1"/>
  <c r="BD344" i="1" s="1"/>
  <c r="AM344" i="1"/>
  <c r="AS343" i="1"/>
  <c r="AT343" i="1" s="1"/>
  <c r="AU343" i="1" s="1"/>
  <c r="AR343" i="1"/>
  <c r="AP343" i="1"/>
  <c r="AQ343" i="1" s="1"/>
  <c r="AM343" i="1"/>
  <c r="AN343" i="1" s="1"/>
  <c r="AO343" i="1" s="1"/>
  <c r="AS342" i="1"/>
  <c r="AT342" i="1" s="1"/>
  <c r="AU342" i="1" s="1"/>
  <c r="AQ342" i="1"/>
  <c r="AR342" i="1" s="1"/>
  <c r="AO342" i="1"/>
  <c r="AM342" i="1"/>
  <c r="BB342" i="1" s="1"/>
  <c r="AS341" i="1"/>
  <c r="AT341" i="1" s="1"/>
  <c r="AU341" i="1" s="1"/>
  <c r="AR341" i="1"/>
  <c r="AQ341" i="1"/>
  <c r="AP341" i="1"/>
  <c r="AM341" i="1"/>
  <c r="AU340" i="1"/>
  <c r="AT340" i="1"/>
  <c r="AS340" i="1"/>
  <c r="BF340" i="1" s="1"/>
  <c r="AR340" i="1"/>
  <c r="AQ340" i="1"/>
  <c r="AP340" i="1"/>
  <c r="AO340" i="1"/>
  <c r="AN340" i="1"/>
  <c r="AM340" i="1"/>
  <c r="BB340" i="1" s="1"/>
  <c r="AU339" i="1"/>
  <c r="AP339" i="1"/>
  <c r="AO339" i="1"/>
  <c r="AM339" i="1"/>
  <c r="BB339" i="1" s="1"/>
  <c r="AU338" i="1"/>
  <c r="AT338" i="1"/>
  <c r="AS338" i="1"/>
  <c r="AP338" i="1"/>
  <c r="AQ338" i="1" s="1"/>
  <c r="AR338" i="1" s="1"/>
  <c r="AO338" i="1"/>
  <c r="AM338" i="1"/>
  <c r="AN338" i="1" s="1"/>
  <c r="AU337" i="1"/>
  <c r="AS337" i="1"/>
  <c r="AT337" i="1" s="1"/>
  <c r="AP337" i="1"/>
  <c r="BD337" i="1" s="1"/>
  <c r="AO337" i="1"/>
  <c r="AU336" i="1"/>
  <c r="AT336" i="1"/>
  <c r="AS336" i="1"/>
  <c r="AQ336" i="1"/>
  <c r="AR336" i="1" s="1"/>
  <c r="AP336" i="1"/>
  <c r="BD336" i="1" s="1"/>
  <c r="AO336" i="1"/>
  <c r="AM336" i="1"/>
  <c r="BB336" i="1" s="1"/>
  <c r="AS335" i="1"/>
  <c r="AT335" i="1" s="1"/>
  <c r="AU335" i="1" s="1"/>
  <c r="AQ335" i="1"/>
  <c r="AR335" i="1" s="1"/>
  <c r="AP335" i="1"/>
  <c r="AO335" i="1"/>
  <c r="AM335" i="1"/>
  <c r="AN335" i="1" s="1"/>
  <c r="AU334" i="1"/>
  <c r="AT334" i="1"/>
  <c r="AS334" i="1"/>
  <c r="BF334" i="1" s="1"/>
  <c r="AR334" i="1"/>
  <c r="AQ334" i="1"/>
  <c r="AO334" i="1"/>
  <c r="AM334" i="1"/>
  <c r="AN334" i="1" s="1"/>
  <c r="AT333" i="1"/>
  <c r="AU333" i="1" s="1"/>
  <c r="AS333" i="1"/>
  <c r="BF333" i="1" s="1"/>
  <c r="AP333" i="1"/>
  <c r="BD333" i="1" s="1"/>
  <c r="AM333" i="1"/>
  <c r="BB333" i="1" s="1"/>
  <c r="AT332" i="1"/>
  <c r="AU332" i="1" s="1"/>
  <c r="AS332" i="1"/>
  <c r="AP332" i="1"/>
  <c r="AQ332" i="1" s="1"/>
  <c r="AR332" i="1" s="1"/>
  <c r="AM332" i="1"/>
  <c r="AN332" i="1" s="1"/>
  <c r="AO332" i="1" s="1"/>
  <c r="AP331" i="1"/>
  <c r="AM331" i="1"/>
  <c r="AN331" i="1" s="1"/>
  <c r="AO331" i="1" s="1"/>
  <c r="AS330" i="1"/>
  <c r="AT330" i="1" s="1"/>
  <c r="AU330" i="1" s="1"/>
  <c r="AP330" i="1"/>
  <c r="AQ330" i="1" s="1"/>
  <c r="AR330" i="1" s="1"/>
  <c r="AN330" i="1"/>
  <c r="AO330" i="1" s="1"/>
  <c r="AM330" i="1"/>
  <c r="AU329" i="1"/>
  <c r="AS329" i="1"/>
  <c r="AT329" i="1" s="1"/>
  <c r="AP329" i="1"/>
  <c r="AO329" i="1"/>
  <c r="AU328" i="1"/>
  <c r="AT328" i="1"/>
  <c r="AS328" i="1"/>
  <c r="AR328" i="1"/>
  <c r="AP328" i="1"/>
  <c r="AQ328" i="1" s="1"/>
  <c r="AM328" i="1"/>
  <c r="AS327" i="1"/>
  <c r="AT327" i="1" s="1"/>
  <c r="AU327" i="1" s="1"/>
  <c r="AP327" i="1"/>
  <c r="AQ327" i="1" s="1"/>
  <c r="AR327" i="1" s="1"/>
  <c r="AM327" i="1"/>
  <c r="AN327" i="1" s="1"/>
  <c r="AO327" i="1" s="1"/>
  <c r="AU326" i="1"/>
  <c r="AT326" i="1"/>
  <c r="AS326" i="1"/>
  <c r="AO326" i="1"/>
  <c r="AN326" i="1"/>
  <c r="AM326" i="1"/>
  <c r="AU325" i="1"/>
  <c r="AT325" i="1"/>
  <c r="AS325" i="1"/>
  <c r="AP325" i="1"/>
  <c r="AM325" i="1"/>
  <c r="AN325" i="1" s="1"/>
  <c r="AO325" i="1" s="1"/>
  <c r="AS324" i="1"/>
  <c r="AT324" i="1" s="1"/>
  <c r="AU324" i="1" s="1"/>
  <c r="AR324" i="1"/>
  <c r="AP324" i="1"/>
  <c r="AQ324" i="1" s="1"/>
  <c r="AN324" i="1"/>
  <c r="AO324" i="1" s="1"/>
  <c r="AM324" i="1"/>
  <c r="AU323" i="1"/>
  <c r="AP323" i="1"/>
  <c r="AQ323" i="1" s="1"/>
  <c r="AR323" i="1" s="1"/>
  <c r="AN323" i="1"/>
  <c r="AO323" i="1" s="1"/>
  <c r="AM323" i="1"/>
  <c r="AU322" i="1"/>
  <c r="AT322" i="1"/>
  <c r="AS322" i="1"/>
  <c r="AP322" i="1"/>
  <c r="AQ322" i="1" s="1"/>
  <c r="AR322" i="1" s="1"/>
  <c r="AM322" i="1"/>
  <c r="AN322" i="1" s="1"/>
  <c r="AO322" i="1" s="1"/>
  <c r="AU321" i="1"/>
  <c r="AS321" i="1"/>
  <c r="AT321" i="1" s="1"/>
  <c r="AP321" i="1"/>
  <c r="AU320" i="1"/>
  <c r="AS320" i="1"/>
  <c r="AT320" i="1" s="1"/>
  <c r="AR320" i="1"/>
  <c r="AP320" i="1"/>
  <c r="AQ320" i="1" s="1"/>
  <c r="AM320" i="1"/>
  <c r="AS319" i="1"/>
  <c r="AT319" i="1" s="1"/>
  <c r="AU319" i="1" s="1"/>
  <c r="AR319" i="1"/>
  <c r="AQ319" i="1"/>
  <c r="AP319" i="1"/>
  <c r="AM319" i="1"/>
  <c r="AN319" i="1" s="1"/>
  <c r="AO319" i="1" s="1"/>
  <c r="AU318" i="1"/>
  <c r="AS318" i="1"/>
  <c r="AT318" i="1" s="1"/>
  <c r="AO318" i="1"/>
  <c r="AN318" i="1"/>
  <c r="AM318" i="1"/>
  <c r="AS317" i="1"/>
  <c r="AT317" i="1" s="1"/>
  <c r="AU317" i="1" s="1"/>
  <c r="AP317" i="1"/>
  <c r="AQ317" i="1" s="1"/>
  <c r="AR317" i="1" s="1"/>
  <c r="AM317" i="1"/>
  <c r="AN317" i="1" s="1"/>
  <c r="AO317" i="1" s="1"/>
  <c r="AS316" i="1"/>
  <c r="AT316" i="1" s="1"/>
  <c r="AU316" i="1" s="1"/>
  <c r="AR316" i="1"/>
  <c r="AP316" i="1"/>
  <c r="AQ316" i="1" s="1"/>
  <c r="AN316" i="1"/>
  <c r="AO316" i="1" s="1"/>
  <c r="AM316" i="1"/>
  <c r="AU315" i="1"/>
  <c r="AR315" i="1"/>
  <c r="AP315" i="1"/>
  <c r="AQ315" i="1" s="1"/>
  <c r="AN315" i="1"/>
  <c r="AO315" i="1" s="1"/>
  <c r="AM315" i="1"/>
  <c r="AS314" i="1"/>
  <c r="AT314" i="1" s="1"/>
  <c r="AU314" i="1" s="1"/>
  <c r="AP314" i="1"/>
  <c r="AQ314" i="1" s="1"/>
  <c r="AR314" i="1" s="1"/>
  <c r="AM314" i="1"/>
  <c r="AN314" i="1" s="1"/>
  <c r="AO314" i="1" s="1"/>
  <c r="AS313" i="1"/>
  <c r="AT313" i="1" s="1"/>
  <c r="AU313" i="1" s="1"/>
  <c r="AP313" i="1"/>
  <c r="AO313" i="1"/>
  <c r="AU312" i="1"/>
  <c r="AT312" i="1"/>
  <c r="AS312" i="1"/>
  <c r="AR312" i="1"/>
  <c r="AP312" i="1"/>
  <c r="AQ312" i="1" s="1"/>
  <c r="AN312" i="1"/>
  <c r="AO312" i="1" s="1"/>
  <c r="AM312" i="1"/>
  <c r="AS311" i="1"/>
  <c r="AT311" i="1" s="1"/>
  <c r="AU311" i="1" s="1"/>
  <c r="AR311" i="1"/>
  <c r="AP311" i="1"/>
  <c r="AQ311" i="1" s="1"/>
  <c r="AN311" i="1"/>
  <c r="AO311" i="1" s="1"/>
  <c r="AM311" i="1"/>
  <c r="AU310" i="1"/>
  <c r="AS310" i="1"/>
  <c r="AT310" i="1" s="1"/>
  <c r="AQ310" i="1"/>
  <c r="AR310" i="1" s="1"/>
  <c r="AO310" i="1"/>
  <c r="AM310" i="1"/>
  <c r="AN310" i="1" s="1"/>
  <c r="AU309" i="1"/>
  <c r="AS309" i="1"/>
  <c r="AT309" i="1" s="1"/>
  <c r="AP309" i="1"/>
  <c r="AQ309" i="1" s="1"/>
  <c r="AR309" i="1" s="1"/>
  <c r="AM309" i="1"/>
  <c r="AN309" i="1" s="1"/>
  <c r="AO309" i="1" s="1"/>
  <c r="AU308" i="1"/>
  <c r="AS308" i="1"/>
  <c r="AT308" i="1" s="1"/>
  <c r="AR308" i="1"/>
  <c r="AQ308" i="1"/>
  <c r="AP308" i="1"/>
  <c r="AM308" i="1"/>
  <c r="AN308" i="1" s="1"/>
  <c r="AO308" i="1" s="1"/>
  <c r="AU307" i="1"/>
  <c r="AP307" i="1"/>
  <c r="AQ307" i="1" s="1"/>
  <c r="AR307" i="1" s="1"/>
  <c r="AO307" i="1"/>
  <c r="AM307" i="1"/>
  <c r="AN307" i="1" s="1"/>
  <c r="AU306" i="1"/>
  <c r="AS306" i="1"/>
  <c r="AT306" i="1" s="1"/>
  <c r="AP306" i="1"/>
  <c r="AQ306" i="1" s="1"/>
  <c r="AR306" i="1" s="1"/>
  <c r="AM306" i="1"/>
  <c r="AN306" i="1" s="1"/>
  <c r="AO306" i="1" s="1"/>
  <c r="AU305" i="1"/>
  <c r="AT305" i="1"/>
  <c r="AS305" i="1"/>
  <c r="AP305" i="1"/>
  <c r="AU304" i="1"/>
  <c r="AS304" i="1"/>
  <c r="AT304" i="1" s="1"/>
  <c r="AP304" i="1"/>
  <c r="AQ304" i="1" s="1"/>
  <c r="AR304" i="1" s="1"/>
  <c r="AO304" i="1"/>
  <c r="AM304" i="1"/>
  <c r="AT303" i="1"/>
  <c r="AU303" i="1" s="1"/>
  <c r="AS303" i="1"/>
  <c r="AP303" i="1"/>
  <c r="AQ303" i="1" s="1"/>
  <c r="AR303" i="1" s="1"/>
  <c r="AO303" i="1"/>
  <c r="AM303" i="1"/>
  <c r="AN303" i="1" s="1"/>
  <c r="AU302" i="1"/>
  <c r="AS302" i="1"/>
  <c r="AT302" i="1" s="1"/>
  <c r="AO302" i="1"/>
  <c r="AN302" i="1"/>
  <c r="AM302" i="1"/>
  <c r="AS301" i="1"/>
  <c r="AT301" i="1" s="1"/>
  <c r="AU301" i="1" s="1"/>
  <c r="AP301" i="1"/>
  <c r="AQ301" i="1" s="1"/>
  <c r="AR301" i="1" s="1"/>
  <c r="AM301" i="1"/>
  <c r="AN301" i="1" s="1"/>
  <c r="AO301" i="1" s="1"/>
  <c r="AS300" i="1"/>
  <c r="AT300" i="1" s="1"/>
  <c r="AU300" i="1" s="1"/>
  <c r="AP300" i="1"/>
  <c r="AM300" i="1"/>
  <c r="AN300" i="1" s="1"/>
  <c r="AO300" i="1" s="1"/>
  <c r="AU299" i="1"/>
  <c r="AP299" i="1"/>
  <c r="AN299" i="1"/>
  <c r="AO299" i="1" s="1"/>
  <c r="AM299" i="1"/>
  <c r="AT298" i="1"/>
  <c r="AU298" i="1" s="1"/>
  <c r="AS298" i="1"/>
  <c r="AP298" i="1"/>
  <c r="AQ298" i="1" s="1"/>
  <c r="AR298" i="1" s="1"/>
  <c r="AN298" i="1"/>
  <c r="AO298" i="1" s="1"/>
  <c r="AM298" i="1"/>
  <c r="AU297" i="1"/>
  <c r="AS297" i="1"/>
  <c r="AT297" i="1" s="1"/>
  <c r="AR297" i="1"/>
  <c r="AP297" i="1"/>
  <c r="AO297" i="1"/>
  <c r="AU296" i="1"/>
  <c r="AS296" i="1"/>
  <c r="AT296" i="1" s="1"/>
  <c r="AP296" i="1"/>
  <c r="AM296" i="1"/>
  <c r="AS295" i="1"/>
  <c r="AT295" i="1" s="1"/>
  <c r="AU295" i="1" s="1"/>
  <c r="AR295" i="1"/>
  <c r="AP295" i="1"/>
  <c r="AQ295" i="1" s="1"/>
  <c r="AN295" i="1"/>
  <c r="AO295" i="1" s="1"/>
  <c r="AM295" i="1"/>
  <c r="AT294" i="1"/>
  <c r="AU294" i="1" s="1"/>
  <c r="AS294" i="1"/>
  <c r="AQ294" i="1"/>
  <c r="AR294" i="1" s="1"/>
  <c r="AO294" i="1"/>
  <c r="AM294" i="1"/>
  <c r="AN294" i="1" s="1"/>
  <c r="AT293" i="1"/>
  <c r="AU293" i="1" s="1"/>
  <c r="AS293" i="1"/>
  <c r="AP293" i="1"/>
  <c r="AQ293" i="1" s="1"/>
  <c r="AR293" i="1" s="1"/>
  <c r="AN293" i="1"/>
  <c r="AO293" i="1" s="1"/>
  <c r="AM293" i="1"/>
  <c r="AT292" i="1"/>
  <c r="AU292" i="1" s="1"/>
  <c r="AS292" i="1"/>
  <c r="AR292" i="1"/>
  <c r="AP292" i="1"/>
  <c r="AQ292" i="1" s="1"/>
  <c r="AO292" i="1"/>
  <c r="AM292" i="1"/>
  <c r="AN292" i="1" s="1"/>
  <c r="AU291" i="1"/>
  <c r="AS291" i="1"/>
  <c r="AP291" i="1"/>
  <c r="AO291" i="1"/>
  <c r="AM291" i="1"/>
  <c r="AN291" i="1" s="1"/>
  <c r="AU290" i="1"/>
  <c r="AT290" i="1"/>
  <c r="AS290" i="1"/>
  <c r="AP290" i="1"/>
  <c r="AQ290" i="1" s="1"/>
  <c r="AR290" i="1" s="1"/>
  <c r="AO290" i="1"/>
  <c r="AM290" i="1"/>
  <c r="AN290" i="1" s="1"/>
  <c r="AU289" i="1"/>
  <c r="AS289" i="1"/>
  <c r="AT289" i="1" s="1"/>
  <c r="AP289" i="1"/>
  <c r="AO289" i="1"/>
  <c r="AU288" i="1"/>
  <c r="AS288" i="1"/>
  <c r="AT288" i="1" s="1"/>
  <c r="AP288" i="1"/>
  <c r="AQ288" i="1" s="1"/>
  <c r="AR288" i="1" s="1"/>
  <c r="AO288" i="1"/>
  <c r="AN288" i="1"/>
  <c r="AM288" i="1"/>
  <c r="AS287" i="1"/>
  <c r="AT287" i="1" s="1"/>
  <c r="AU287" i="1" s="1"/>
  <c r="AP287" i="1"/>
  <c r="AQ287" i="1" s="1"/>
  <c r="AR287" i="1" s="1"/>
  <c r="AO287" i="1"/>
  <c r="AN287" i="1"/>
  <c r="AM287" i="1"/>
  <c r="AU286" i="1"/>
  <c r="AT286" i="1"/>
  <c r="AS286" i="1"/>
  <c r="AR286" i="1"/>
  <c r="AQ286" i="1"/>
  <c r="AO286" i="1"/>
  <c r="AN286" i="1"/>
  <c r="AM286" i="1"/>
  <c r="AT285" i="1"/>
  <c r="AU285" i="1" s="1"/>
  <c r="AS285" i="1"/>
  <c r="AP285" i="1"/>
  <c r="AQ285" i="1" s="1"/>
  <c r="AR285" i="1" s="1"/>
  <c r="AM285" i="1"/>
  <c r="AN285" i="1" s="1"/>
  <c r="AO285" i="1" s="1"/>
  <c r="AT284" i="1"/>
  <c r="AU284" i="1" s="1"/>
  <c r="AS284" i="1"/>
  <c r="AR284" i="1"/>
  <c r="AP284" i="1"/>
  <c r="AQ284" i="1" s="1"/>
  <c r="AM284" i="1"/>
  <c r="AN284" i="1" s="1"/>
  <c r="AO284" i="1" s="1"/>
  <c r="AR283" i="1"/>
  <c r="AP283" i="1"/>
  <c r="AN283" i="1"/>
  <c r="AO283" i="1" s="1"/>
  <c r="AM283" i="1"/>
  <c r="AU282" i="1"/>
  <c r="AS282" i="1"/>
  <c r="AT282" i="1" s="1"/>
  <c r="AP282" i="1"/>
  <c r="AQ282" i="1" s="1"/>
  <c r="AR282" i="1" s="1"/>
  <c r="AM282" i="1"/>
  <c r="AN282" i="1" s="1"/>
  <c r="AO282" i="1" s="1"/>
  <c r="AU281" i="1"/>
  <c r="AT281" i="1"/>
  <c r="AS281" i="1"/>
  <c r="AP281" i="1"/>
  <c r="AO281" i="1"/>
  <c r="AU280" i="1"/>
  <c r="AS280" i="1"/>
  <c r="AT280" i="1" s="1"/>
  <c r="AP280" i="1"/>
  <c r="AQ280" i="1" s="1"/>
  <c r="AR280" i="1" s="1"/>
  <c r="AM280" i="1"/>
  <c r="AS279" i="1"/>
  <c r="AT279" i="1" s="1"/>
  <c r="AU279" i="1" s="1"/>
  <c r="AP279" i="1"/>
  <c r="AQ279" i="1" s="1"/>
  <c r="AR279" i="1" s="1"/>
  <c r="AM279" i="1"/>
  <c r="AN279" i="1" s="1"/>
  <c r="AO279" i="1" s="1"/>
  <c r="AS278" i="1"/>
  <c r="AT278" i="1" s="1"/>
  <c r="AU278" i="1" s="1"/>
  <c r="AQ278" i="1"/>
  <c r="AR278" i="1" s="1"/>
  <c r="AO278" i="1"/>
  <c r="AM278" i="1"/>
  <c r="AN278" i="1" s="1"/>
  <c r="AS277" i="1"/>
  <c r="AT277" i="1" s="1"/>
  <c r="AU277" i="1" s="1"/>
  <c r="AR277" i="1"/>
  <c r="AP277" i="1"/>
  <c r="AQ277" i="1" s="1"/>
  <c r="AM277" i="1"/>
  <c r="AN277" i="1" s="1"/>
  <c r="AO277" i="1" s="1"/>
  <c r="AU276" i="1"/>
  <c r="AT276" i="1"/>
  <c r="AS276" i="1"/>
  <c r="AR276" i="1"/>
  <c r="AQ276" i="1"/>
  <c r="AP276" i="1"/>
  <c r="AM276" i="1"/>
  <c r="AN276" i="1" s="1"/>
  <c r="AO276" i="1" s="1"/>
  <c r="AU275" i="1"/>
  <c r="AP275" i="1"/>
  <c r="AM275" i="1"/>
  <c r="AN275" i="1" s="1"/>
  <c r="AO275" i="1" s="1"/>
  <c r="AU274" i="1"/>
  <c r="AS274" i="1"/>
  <c r="AT274" i="1" s="1"/>
  <c r="AP274" i="1"/>
  <c r="AQ274" i="1" s="1"/>
  <c r="AR274" i="1" s="1"/>
  <c r="AO274" i="1"/>
  <c r="AN274" i="1"/>
  <c r="AM274" i="1"/>
  <c r="AU273" i="1"/>
  <c r="AT273" i="1"/>
  <c r="AS273" i="1"/>
  <c r="AP273" i="1"/>
  <c r="AO273" i="1"/>
  <c r="AM273" i="1"/>
  <c r="AN273" i="1" s="1"/>
  <c r="AU272" i="1"/>
  <c r="AS272" i="1"/>
  <c r="AT272" i="1" s="1"/>
  <c r="AR272" i="1"/>
  <c r="AP272" i="1"/>
  <c r="AQ272" i="1" s="1"/>
  <c r="AM272" i="1"/>
  <c r="AN272" i="1" s="1"/>
  <c r="AO272" i="1" s="1"/>
  <c r="AS271" i="1"/>
  <c r="AT271" i="1" s="1"/>
  <c r="AU271" i="1" s="1"/>
  <c r="AR271" i="1"/>
  <c r="AP271" i="1"/>
  <c r="AQ271" i="1" s="1"/>
  <c r="AN271" i="1"/>
  <c r="AO271" i="1" s="1"/>
  <c r="AM271" i="1"/>
  <c r="AU270" i="1"/>
  <c r="AS270" i="1"/>
  <c r="AT270" i="1" s="1"/>
  <c r="AR270" i="1"/>
  <c r="AQ270" i="1"/>
  <c r="AO270" i="1"/>
  <c r="AN270" i="1"/>
  <c r="AM270" i="1"/>
  <c r="AT269" i="1"/>
  <c r="AU269" i="1" s="1"/>
  <c r="AS269" i="1"/>
  <c r="AR269" i="1"/>
  <c r="AP269" i="1"/>
  <c r="AQ269" i="1" s="1"/>
  <c r="AN269" i="1"/>
  <c r="AO269" i="1" s="1"/>
  <c r="AM269" i="1"/>
  <c r="AS268" i="1"/>
  <c r="AT268" i="1" s="1"/>
  <c r="AU268" i="1" s="1"/>
  <c r="AR268" i="1"/>
  <c r="AP268" i="1"/>
  <c r="AQ268" i="1" s="1"/>
  <c r="AM268" i="1"/>
  <c r="AN268" i="1" s="1"/>
  <c r="AO268" i="1" s="1"/>
  <c r="AS267" i="1"/>
  <c r="AR267" i="1"/>
  <c r="AP267" i="1"/>
  <c r="AN267" i="1"/>
  <c r="AO267" i="1" s="1"/>
  <c r="AM267" i="1"/>
  <c r="AT266" i="1"/>
  <c r="AU266" i="1" s="1"/>
  <c r="AS266" i="1"/>
  <c r="AP266" i="1"/>
  <c r="AQ266" i="1" s="1"/>
  <c r="AR266" i="1" s="1"/>
  <c r="AN266" i="1"/>
  <c r="AO266" i="1" s="1"/>
  <c r="AM266" i="1"/>
  <c r="AS265" i="1"/>
  <c r="AT265" i="1" s="1"/>
  <c r="AU265" i="1" s="1"/>
  <c r="AR265" i="1"/>
  <c r="AP265" i="1"/>
  <c r="AO265" i="1"/>
  <c r="AN265" i="1"/>
  <c r="AU264" i="1"/>
  <c r="AS264" i="1"/>
  <c r="AT264" i="1" s="1"/>
  <c r="AP264" i="1"/>
  <c r="AQ264" i="1" s="1"/>
  <c r="AR264" i="1" s="1"/>
  <c r="AM264" i="1"/>
  <c r="AS263" i="1"/>
  <c r="AT263" i="1" s="1"/>
  <c r="AU263" i="1" s="1"/>
  <c r="AP263" i="1"/>
  <c r="AQ263" i="1" s="1"/>
  <c r="AR263" i="1" s="1"/>
  <c r="AN263" i="1"/>
  <c r="AO263" i="1" s="1"/>
  <c r="AM263" i="1"/>
  <c r="AU262" i="1"/>
  <c r="AS262" i="1"/>
  <c r="AT262" i="1" s="1"/>
  <c r="AQ262" i="1"/>
  <c r="AR262" i="1" s="1"/>
  <c r="AO262" i="1"/>
  <c r="AM262" i="1"/>
  <c r="AN262" i="1" s="1"/>
  <c r="AU261" i="1"/>
  <c r="AS261" i="1"/>
  <c r="AT261" i="1" s="1"/>
  <c r="AR261" i="1"/>
  <c r="AP261" i="1"/>
  <c r="AQ261" i="1" s="1"/>
  <c r="AN261" i="1"/>
  <c r="AO261" i="1" s="1"/>
  <c r="AM261" i="1"/>
  <c r="AU260" i="1"/>
  <c r="AT260" i="1"/>
  <c r="AS260" i="1"/>
  <c r="AR260" i="1"/>
  <c r="AQ260" i="1"/>
  <c r="AP260" i="1"/>
  <c r="AO260" i="1"/>
  <c r="AM260" i="1"/>
  <c r="AN260" i="1" s="1"/>
  <c r="AU259" i="1"/>
  <c r="AP259" i="1"/>
  <c r="AQ259" i="1" s="1"/>
  <c r="AR259" i="1" s="1"/>
  <c r="AM259" i="1"/>
  <c r="AN259" i="1" s="1"/>
  <c r="AO259" i="1" s="1"/>
  <c r="AU258" i="1"/>
  <c r="AT258" i="1"/>
  <c r="AS258" i="1"/>
  <c r="AP258" i="1"/>
  <c r="AQ258" i="1" s="1"/>
  <c r="AR258" i="1" s="1"/>
  <c r="AO258" i="1"/>
  <c r="AM258" i="1"/>
  <c r="AN258" i="1" s="1"/>
  <c r="AU257" i="1"/>
  <c r="AS257" i="1"/>
  <c r="AT257" i="1" s="1"/>
  <c r="AP257" i="1"/>
  <c r="AO257" i="1"/>
  <c r="AU256" i="1"/>
  <c r="AS256" i="1"/>
  <c r="AT256" i="1" s="1"/>
  <c r="AP256" i="1"/>
  <c r="AQ256" i="1" s="1"/>
  <c r="AR256" i="1" s="1"/>
  <c r="AM256" i="1"/>
  <c r="AT255" i="1"/>
  <c r="AU255" i="1" s="1"/>
  <c r="AS255" i="1"/>
  <c r="AP255" i="1"/>
  <c r="AQ255" i="1" s="1"/>
  <c r="AR255" i="1" s="1"/>
  <c r="AM255" i="1"/>
  <c r="AN255" i="1" s="1"/>
  <c r="AO255" i="1" s="1"/>
  <c r="AU254" i="1"/>
  <c r="AS254" i="1"/>
  <c r="AT254" i="1" s="1"/>
  <c r="AQ254" i="1"/>
  <c r="AR254" i="1" s="1"/>
  <c r="AO254" i="1"/>
  <c r="AN254" i="1"/>
  <c r="AM254" i="1"/>
  <c r="AT253" i="1"/>
  <c r="AU253" i="1" s="1"/>
  <c r="AS253" i="1"/>
  <c r="AP253" i="1"/>
  <c r="AQ253" i="1" s="1"/>
  <c r="AR253" i="1" s="1"/>
  <c r="AM253" i="1"/>
  <c r="AN253" i="1" s="1"/>
  <c r="AO253" i="1" s="1"/>
  <c r="AT252" i="1"/>
  <c r="AU252" i="1" s="1"/>
  <c r="AS252" i="1"/>
  <c r="AR252" i="1"/>
  <c r="AP252" i="1"/>
  <c r="AQ252" i="1" s="1"/>
  <c r="AN252" i="1"/>
  <c r="AO252" i="1" s="1"/>
  <c r="AM252" i="1"/>
  <c r="AR251" i="1"/>
  <c r="AP251" i="1"/>
  <c r="AQ251" i="1" s="1"/>
  <c r="AM251" i="1"/>
  <c r="AN251" i="1" s="1"/>
  <c r="AO251" i="1" s="1"/>
  <c r="AU250" i="1"/>
  <c r="AS250" i="1"/>
  <c r="AT250" i="1" s="1"/>
  <c r="AQ250" i="1"/>
  <c r="AR250" i="1" s="1"/>
  <c r="AP250" i="1"/>
  <c r="AN250" i="1"/>
  <c r="AO250" i="1" s="1"/>
  <c r="AM250" i="1"/>
  <c r="AS249" i="1"/>
  <c r="AT249" i="1" s="1"/>
  <c r="AU249" i="1" s="1"/>
  <c r="AR249" i="1"/>
  <c r="AP249" i="1"/>
  <c r="AO249" i="1"/>
  <c r="AU248" i="1"/>
  <c r="AT248" i="1"/>
  <c r="AS248" i="1"/>
  <c r="AR248" i="1"/>
  <c r="AP248" i="1"/>
  <c r="AQ248" i="1" s="1"/>
  <c r="AM248" i="1"/>
  <c r="AS247" i="1"/>
  <c r="AT247" i="1" s="1"/>
  <c r="AU247" i="1" s="1"/>
  <c r="AP247" i="1"/>
  <c r="AQ247" i="1" s="1"/>
  <c r="AR247" i="1" s="1"/>
  <c r="AN247" i="1"/>
  <c r="AO247" i="1" s="1"/>
  <c r="AM247" i="1"/>
  <c r="AS246" i="1"/>
  <c r="AT246" i="1" s="1"/>
  <c r="AU246" i="1" s="1"/>
  <c r="AQ246" i="1"/>
  <c r="AR246" i="1" s="1"/>
  <c r="AO246" i="1"/>
  <c r="AN246" i="1"/>
  <c r="AM246" i="1"/>
  <c r="AT245" i="1"/>
  <c r="AU245" i="1" s="1"/>
  <c r="AS245" i="1"/>
  <c r="AR245" i="1"/>
  <c r="AP245" i="1"/>
  <c r="AQ245" i="1" s="1"/>
  <c r="AM245" i="1"/>
  <c r="AN245" i="1" s="1"/>
  <c r="AO245" i="1" s="1"/>
  <c r="AU244" i="1"/>
  <c r="AS244" i="1"/>
  <c r="AT244" i="1" s="1"/>
  <c r="AR244" i="1"/>
  <c r="AP244" i="1"/>
  <c r="AQ244" i="1" s="1"/>
  <c r="AO244" i="1"/>
  <c r="AM244" i="1"/>
  <c r="AN244" i="1" s="1"/>
  <c r="AU243" i="1"/>
  <c r="AP243" i="1"/>
  <c r="AQ243" i="1" s="1"/>
  <c r="AR243" i="1" s="1"/>
  <c r="AM243" i="1"/>
  <c r="AN243" i="1" s="1"/>
  <c r="AO243" i="1" s="1"/>
  <c r="AU242" i="1"/>
  <c r="AT242" i="1"/>
  <c r="AS242" i="1"/>
  <c r="AP242" i="1"/>
  <c r="AQ242" i="1" s="1"/>
  <c r="AR242" i="1" s="1"/>
  <c r="AN242" i="1"/>
  <c r="AO242" i="1" s="1"/>
  <c r="AM242" i="1"/>
  <c r="AU241" i="1"/>
  <c r="AS241" i="1"/>
  <c r="AT241" i="1" s="1"/>
  <c r="AP241" i="1"/>
  <c r="AO241" i="1"/>
  <c r="AU240" i="1"/>
  <c r="AT240" i="1"/>
  <c r="AS240" i="1"/>
  <c r="AP240" i="1"/>
  <c r="AQ240" i="1" s="1"/>
  <c r="AR240" i="1" s="1"/>
  <c r="AO240" i="1"/>
  <c r="AM240" i="1"/>
  <c r="AN240" i="1" s="1"/>
  <c r="AS239" i="1"/>
  <c r="AT239" i="1" s="1"/>
  <c r="AU239" i="1" s="1"/>
  <c r="AP239" i="1"/>
  <c r="AQ239" i="1" s="1"/>
  <c r="AR239" i="1" s="1"/>
  <c r="AO239" i="1"/>
  <c r="AM239" i="1"/>
  <c r="AN239" i="1" s="1"/>
  <c r="AU238" i="1"/>
  <c r="AS238" i="1"/>
  <c r="AT238" i="1" s="1"/>
  <c r="AQ238" i="1"/>
  <c r="AR238" i="1" s="1"/>
  <c r="AO238" i="1"/>
  <c r="AN238" i="1"/>
  <c r="AM238" i="1"/>
  <c r="AT237" i="1"/>
  <c r="AU237" i="1" s="1"/>
  <c r="AS237" i="1"/>
  <c r="AR237" i="1"/>
  <c r="AQ237" i="1"/>
  <c r="AP237" i="1"/>
  <c r="AM237" i="1"/>
  <c r="AN237" i="1" s="1"/>
  <c r="AO237" i="1" s="1"/>
  <c r="AS236" i="1"/>
  <c r="AT236" i="1" s="1"/>
  <c r="AU236" i="1" s="1"/>
  <c r="AR236" i="1"/>
  <c r="AP236" i="1"/>
  <c r="AQ236" i="1" s="1"/>
  <c r="AN236" i="1"/>
  <c r="AO236" i="1" s="1"/>
  <c r="AM236" i="1"/>
  <c r="AT235" i="1"/>
  <c r="AU235" i="1" s="1"/>
  <c r="AR235" i="1"/>
  <c r="AP235" i="1"/>
  <c r="AN235" i="1"/>
  <c r="AO235" i="1" s="1"/>
  <c r="AM235" i="1"/>
  <c r="AU234" i="1"/>
  <c r="AT234" i="1"/>
  <c r="AS234" i="1"/>
  <c r="AP234" i="1"/>
  <c r="AQ234" i="1" s="1"/>
  <c r="AR234" i="1" s="1"/>
  <c r="AM234" i="1"/>
  <c r="AN234" i="1" s="1"/>
  <c r="AO234" i="1" s="1"/>
  <c r="AS233" i="1"/>
  <c r="AT233" i="1" s="1"/>
  <c r="AU233" i="1" s="1"/>
  <c r="AR233" i="1"/>
  <c r="AP233" i="1"/>
  <c r="AO233" i="1"/>
  <c r="AU232" i="1"/>
  <c r="AS232" i="1"/>
  <c r="AT232" i="1" s="1"/>
  <c r="AP232" i="1"/>
  <c r="AQ232" i="1" s="1"/>
  <c r="AR232" i="1" s="1"/>
  <c r="AO232" i="1"/>
  <c r="AM232" i="1"/>
  <c r="AS231" i="1"/>
  <c r="AT231" i="1" s="1"/>
  <c r="AU231" i="1" s="1"/>
  <c r="AR231" i="1"/>
  <c r="AP231" i="1"/>
  <c r="AQ231" i="1" s="1"/>
  <c r="AO231" i="1"/>
  <c r="AN231" i="1"/>
  <c r="AM231" i="1"/>
  <c r="AT230" i="1"/>
  <c r="AU230" i="1" s="1"/>
  <c r="AS230" i="1"/>
  <c r="AQ230" i="1"/>
  <c r="AR230" i="1" s="1"/>
  <c r="AO230" i="1"/>
  <c r="AM230" i="1"/>
  <c r="AN230" i="1" s="1"/>
  <c r="AS229" i="1"/>
  <c r="AT229" i="1" s="1"/>
  <c r="AU229" i="1" s="1"/>
  <c r="AP229" i="1"/>
  <c r="AQ229" i="1" s="1"/>
  <c r="AR229" i="1" s="1"/>
  <c r="AN229" i="1"/>
  <c r="AO229" i="1" s="1"/>
  <c r="AM229" i="1"/>
  <c r="AT228" i="1"/>
  <c r="AU228" i="1" s="1"/>
  <c r="AS228" i="1"/>
  <c r="AR228" i="1"/>
  <c r="AP228" i="1"/>
  <c r="AQ228" i="1" s="1"/>
  <c r="AO228" i="1"/>
  <c r="AN228" i="1"/>
  <c r="AM228" i="1"/>
  <c r="AU227" i="1"/>
  <c r="AS227" i="1"/>
  <c r="AP227" i="1"/>
  <c r="AO227" i="1"/>
  <c r="AN227" i="1"/>
  <c r="AM227" i="1"/>
  <c r="AU226" i="1"/>
  <c r="AS226" i="1"/>
  <c r="AT226" i="1" s="1"/>
  <c r="AP226" i="1"/>
  <c r="AQ226" i="1" s="1"/>
  <c r="AR226" i="1" s="1"/>
  <c r="AO226" i="1"/>
  <c r="AM226" i="1"/>
  <c r="AN226" i="1" s="1"/>
  <c r="AU225" i="1"/>
  <c r="AT225" i="1"/>
  <c r="AS225" i="1"/>
  <c r="AP225" i="1"/>
  <c r="AO225" i="1"/>
  <c r="AU224" i="1"/>
  <c r="AS224" i="1"/>
  <c r="AT224" i="1" s="1"/>
  <c r="AR224" i="1"/>
  <c r="AQ224" i="1"/>
  <c r="AP224" i="1"/>
  <c r="AM224" i="1"/>
  <c r="AS223" i="1"/>
  <c r="AT223" i="1" s="1"/>
  <c r="AU223" i="1" s="1"/>
  <c r="AR223" i="1"/>
  <c r="AP223" i="1"/>
  <c r="AQ223" i="1" s="1"/>
  <c r="AM223" i="1"/>
  <c r="AN223" i="1" s="1"/>
  <c r="AO223" i="1" s="1"/>
  <c r="AU222" i="1"/>
  <c r="AS222" i="1"/>
  <c r="AT222" i="1" s="1"/>
  <c r="AR222" i="1"/>
  <c r="AP222" i="1"/>
  <c r="AQ222" i="1" s="1"/>
  <c r="AO222" i="1"/>
  <c r="AM222" i="1"/>
  <c r="AN222" i="1" s="1"/>
  <c r="AS221" i="1"/>
  <c r="AT221" i="1" s="1"/>
  <c r="AU221" i="1" s="1"/>
  <c r="AP221" i="1"/>
  <c r="AQ221" i="1" s="1"/>
  <c r="AR221" i="1" s="1"/>
  <c r="AN221" i="1"/>
  <c r="AO221" i="1" s="1"/>
  <c r="AM221" i="1"/>
  <c r="AS220" i="1"/>
  <c r="AT220" i="1" s="1"/>
  <c r="AU220" i="1" s="1"/>
  <c r="AR220" i="1"/>
  <c r="AP220" i="1"/>
  <c r="AQ220" i="1" s="1"/>
  <c r="AM220" i="1"/>
  <c r="AN220" i="1" s="1"/>
  <c r="AO220" i="1" s="1"/>
  <c r="AP219" i="1"/>
  <c r="AM219" i="1"/>
  <c r="AN219" i="1" s="1"/>
  <c r="AO219" i="1" s="1"/>
  <c r="AU218" i="1"/>
  <c r="AS218" i="1"/>
  <c r="AT218" i="1" s="1"/>
  <c r="AQ218" i="1"/>
  <c r="AR218" i="1" s="1"/>
  <c r="AP218" i="1"/>
  <c r="AM218" i="1"/>
  <c r="AN218" i="1" s="1"/>
  <c r="AO218" i="1" s="1"/>
  <c r="AS217" i="1"/>
  <c r="AT217" i="1" s="1"/>
  <c r="AU217" i="1" s="1"/>
  <c r="AR217" i="1"/>
  <c r="AP217" i="1"/>
  <c r="AU216" i="1"/>
  <c r="AS216" i="1"/>
  <c r="AT216" i="1" s="1"/>
  <c r="AR216" i="1"/>
  <c r="AP216" i="1"/>
  <c r="AQ216" i="1" s="1"/>
  <c r="AN216" i="1"/>
  <c r="AO216" i="1" s="1"/>
  <c r="AM216" i="1"/>
  <c r="AS215" i="1"/>
  <c r="AT215" i="1" s="1"/>
  <c r="AU215" i="1" s="1"/>
  <c r="AR215" i="1"/>
  <c r="AP215" i="1"/>
  <c r="AQ215" i="1" s="1"/>
  <c r="AO215" i="1"/>
  <c r="AM215" i="1"/>
  <c r="AN215" i="1" s="1"/>
  <c r="AS214" i="1"/>
  <c r="AT214" i="1" s="1"/>
  <c r="AU214" i="1" s="1"/>
  <c r="AQ214" i="1"/>
  <c r="AR214" i="1" s="1"/>
  <c r="AO214" i="1"/>
  <c r="AM214" i="1"/>
  <c r="AN214" i="1" s="1"/>
  <c r="AT213" i="1"/>
  <c r="AU213" i="1" s="1"/>
  <c r="AS213" i="1"/>
  <c r="AR213" i="1"/>
  <c r="AQ213" i="1"/>
  <c r="AP213" i="1"/>
  <c r="AN213" i="1"/>
  <c r="AO213" i="1" s="1"/>
  <c r="AM213" i="1"/>
  <c r="AS212" i="1"/>
  <c r="AT212" i="1" s="1"/>
  <c r="AU212" i="1" s="1"/>
  <c r="AR212" i="1"/>
  <c r="AP212" i="1"/>
  <c r="AQ212" i="1" s="1"/>
  <c r="AN212" i="1"/>
  <c r="AO212" i="1" s="1"/>
  <c r="AM212" i="1"/>
  <c r="AU211" i="1"/>
  <c r="AS211" i="1"/>
  <c r="AT211" i="1" s="1"/>
  <c r="AR211" i="1"/>
  <c r="AP211" i="1"/>
  <c r="AM211" i="1"/>
  <c r="AN211" i="1" s="1"/>
  <c r="AO211" i="1" s="1"/>
  <c r="AU210" i="1"/>
  <c r="AT210" i="1"/>
  <c r="AS210" i="1"/>
  <c r="AP210" i="1"/>
  <c r="AQ210" i="1" s="1"/>
  <c r="AR210" i="1" s="1"/>
  <c r="AM210" i="1"/>
  <c r="AN210" i="1" s="1"/>
  <c r="AO210" i="1" s="1"/>
  <c r="AU209" i="1"/>
  <c r="AT209" i="1"/>
  <c r="AS209" i="1"/>
  <c r="AR209" i="1"/>
  <c r="AP209" i="1"/>
  <c r="AO209" i="1"/>
  <c r="AU208" i="1"/>
  <c r="AS208" i="1"/>
  <c r="AT208" i="1" s="1"/>
  <c r="AP208" i="1"/>
  <c r="AQ208" i="1" s="1"/>
  <c r="AR208" i="1" s="1"/>
  <c r="AM208" i="1"/>
  <c r="AT207" i="1"/>
  <c r="AU207" i="1" s="1"/>
  <c r="AS207" i="1"/>
  <c r="AP207" i="1"/>
  <c r="AQ207" i="1" s="1"/>
  <c r="AR207" i="1" s="1"/>
  <c r="AM207" i="1"/>
  <c r="AN207" i="1" s="1"/>
  <c r="AO207" i="1" s="1"/>
  <c r="AU206" i="1"/>
  <c r="AS206" i="1"/>
  <c r="AT206" i="1" s="1"/>
  <c r="AQ206" i="1"/>
  <c r="AR206" i="1" s="1"/>
  <c r="AO206" i="1"/>
  <c r="AN206" i="1"/>
  <c r="AM206" i="1"/>
  <c r="AU205" i="1"/>
  <c r="AS205" i="1"/>
  <c r="AT205" i="1" s="1"/>
  <c r="AP205" i="1"/>
  <c r="AQ205" i="1" s="1"/>
  <c r="AR205" i="1" s="1"/>
  <c r="AM205" i="1"/>
  <c r="AN205" i="1" s="1"/>
  <c r="AO205" i="1" s="1"/>
  <c r="AU204" i="1"/>
  <c r="AS204" i="1"/>
  <c r="AT204" i="1" s="1"/>
  <c r="AR204" i="1"/>
  <c r="AP204" i="1"/>
  <c r="AQ204" i="1" s="1"/>
  <c r="AN204" i="1"/>
  <c r="AO204" i="1" s="1"/>
  <c r="AM204" i="1"/>
  <c r="AU203" i="1"/>
  <c r="AS203" i="1"/>
  <c r="AR203" i="1"/>
  <c r="AP203" i="1"/>
  <c r="AM203" i="1"/>
  <c r="AN203" i="1" s="1"/>
  <c r="AO203" i="1" s="1"/>
  <c r="AT202" i="1"/>
  <c r="AU202" i="1" s="1"/>
  <c r="AS202" i="1"/>
  <c r="AP202" i="1"/>
  <c r="AQ202" i="1" s="1"/>
  <c r="AR202" i="1" s="1"/>
  <c r="AM202" i="1"/>
  <c r="AN202" i="1" s="1"/>
  <c r="AO202" i="1" s="1"/>
  <c r="AS201" i="1"/>
  <c r="AT201" i="1" s="1"/>
  <c r="AU201" i="1" s="1"/>
  <c r="AR201" i="1"/>
  <c r="AP201" i="1"/>
  <c r="AQ201" i="1" s="1"/>
  <c r="AM201" i="1"/>
  <c r="AU200" i="1"/>
  <c r="AS200" i="1"/>
  <c r="AT200" i="1" s="1"/>
  <c r="AP200" i="1"/>
  <c r="AQ200" i="1" s="1"/>
  <c r="AR200" i="1" s="1"/>
  <c r="AM200" i="1"/>
  <c r="AS199" i="1"/>
  <c r="AT199" i="1" s="1"/>
  <c r="AU199" i="1" s="1"/>
  <c r="AR199" i="1"/>
  <c r="AP199" i="1"/>
  <c r="AQ199" i="1" s="1"/>
  <c r="AO199" i="1"/>
  <c r="AM199" i="1"/>
  <c r="AN199" i="1" s="1"/>
  <c r="AS198" i="1"/>
  <c r="AT198" i="1" s="1"/>
  <c r="AU198" i="1" s="1"/>
  <c r="AQ198" i="1"/>
  <c r="AR198" i="1" s="1"/>
  <c r="AO198" i="1"/>
  <c r="AM198" i="1"/>
  <c r="AN198" i="1" s="1"/>
  <c r="AS197" i="1"/>
  <c r="AT197" i="1" s="1"/>
  <c r="AU197" i="1" s="1"/>
  <c r="AP197" i="1"/>
  <c r="AQ197" i="1" s="1"/>
  <c r="AR197" i="1" s="1"/>
  <c r="AM197" i="1"/>
  <c r="AN197" i="1" s="1"/>
  <c r="AO197" i="1" s="1"/>
  <c r="AT196" i="1"/>
  <c r="AU196" i="1" s="1"/>
  <c r="AS196" i="1"/>
  <c r="AR196" i="1"/>
  <c r="AP196" i="1"/>
  <c r="AQ196" i="1" s="1"/>
  <c r="AN196" i="1"/>
  <c r="AO196" i="1" s="1"/>
  <c r="AM196" i="1"/>
  <c r="AU195" i="1"/>
  <c r="AP195" i="1"/>
  <c r="AM195" i="1"/>
  <c r="AN195" i="1" s="1"/>
  <c r="AO195" i="1" s="1"/>
  <c r="AU194" i="1"/>
  <c r="AS194" i="1"/>
  <c r="AT194" i="1" s="1"/>
  <c r="AP194" i="1"/>
  <c r="AQ194" i="1" s="1"/>
  <c r="AR194" i="1" s="1"/>
  <c r="AM194" i="1"/>
  <c r="AN194" i="1" s="1"/>
  <c r="AO194" i="1" s="1"/>
  <c r="AU193" i="1"/>
  <c r="AT193" i="1"/>
  <c r="AS193" i="1"/>
  <c r="AP193" i="1"/>
  <c r="AO193" i="1"/>
  <c r="AU192" i="1"/>
  <c r="AS192" i="1"/>
  <c r="AT192" i="1" s="1"/>
  <c r="AP192" i="1"/>
  <c r="AQ192" i="1" s="1"/>
  <c r="AR192" i="1" s="1"/>
  <c r="AM192" i="1"/>
  <c r="AT191" i="1"/>
  <c r="AU191" i="1" s="1"/>
  <c r="AS191" i="1"/>
  <c r="AP191" i="1"/>
  <c r="AQ191" i="1" s="1"/>
  <c r="AR191" i="1" s="1"/>
  <c r="AN191" i="1"/>
  <c r="AO191" i="1" s="1"/>
  <c r="AM191" i="1"/>
  <c r="AU190" i="1"/>
  <c r="AT190" i="1"/>
  <c r="AS190" i="1"/>
  <c r="AQ190" i="1"/>
  <c r="AR190" i="1" s="1"/>
  <c r="AO190" i="1"/>
  <c r="AM190" i="1"/>
  <c r="AN190" i="1" s="1"/>
  <c r="AS189" i="1"/>
  <c r="AT189" i="1" s="1"/>
  <c r="AU189" i="1" s="1"/>
  <c r="AP189" i="1"/>
  <c r="AQ189" i="1" s="1"/>
  <c r="AR189" i="1" s="1"/>
  <c r="AM189" i="1"/>
  <c r="AN189" i="1" s="1"/>
  <c r="AO189" i="1" s="1"/>
  <c r="AS188" i="1"/>
  <c r="AT188" i="1" s="1"/>
  <c r="AU188" i="1" s="1"/>
  <c r="AR188" i="1"/>
  <c r="AP188" i="1"/>
  <c r="AQ188" i="1" s="1"/>
  <c r="AM188" i="1"/>
  <c r="AN188" i="1" s="1"/>
  <c r="AO188" i="1" s="1"/>
  <c r="AR187" i="1"/>
  <c r="AP187" i="1"/>
  <c r="AM187" i="1"/>
  <c r="AN187" i="1" s="1"/>
  <c r="AO187" i="1" s="1"/>
  <c r="AU186" i="1"/>
  <c r="AT186" i="1"/>
  <c r="AS186" i="1"/>
  <c r="AP186" i="1"/>
  <c r="AQ186" i="1" s="1"/>
  <c r="AR186" i="1" s="1"/>
  <c r="AM186" i="1"/>
  <c r="AN186" i="1" s="1"/>
  <c r="AO186" i="1" s="1"/>
  <c r="AU185" i="1"/>
  <c r="AS185" i="1"/>
  <c r="AT185" i="1" s="1"/>
  <c r="AR185" i="1"/>
  <c r="AP185" i="1"/>
  <c r="AU184" i="1"/>
  <c r="AS184" i="1"/>
  <c r="AT184" i="1" s="1"/>
  <c r="AP184" i="1"/>
  <c r="AQ184" i="1" s="1"/>
  <c r="AR184" i="1" s="1"/>
  <c r="AM184" i="1"/>
  <c r="AT183" i="1"/>
  <c r="AU183" i="1" s="1"/>
  <c r="AS183" i="1"/>
  <c r="AR183" i="1"/>
  <c r="AP183" i="1"/>
  <c r="AQ183" i="1" s="1"/>
  <c r="AO183" i="1"/>
  <c r="AN183" i="1"/>
  <c r="AM183" i="1"/>
  <c r="AU182" i="1"/>
  <c r="AT182" i="1"/>
  <c r="AS182" i="1"/>
  <c r="AQ182" i="1"/>
  <c r="AR182" i="1" s="1"/>
  <c r="AO182" i="1"/>
  <c r="AM182" i="1"/>
  <c r="AN182" i="1" s="1"/>
  <c r="AU181" i="1"/>
  <c r="AS181" i="1"/>
  <c r="AT181" i="1" s="1"/>
  <c r="AP181" i="1"/>
  <c r="AQ181" i="1" s="1"/>
  <c r="AR181" i="1" s="1"/>
  <c r="AM181" i="1"/>
  <c r="AN181" i="1" s="1"/>
  <c r="AO181" i="1" s="1"/>
  <c r="AU180" i="1"/>
  <c r="AS180" i="1"/>
  <c r="AT180" i="1" s="1"/>
  <c r="AR180" i="1"/>
  <c r="AP180" i="1"/>
  <c r="AQ180" i="1" s="1"/>
  <c r="AM180" i="1"/>
  <c r="AN180" i="1" s="1"/>
  <c r="AO180" i="1" s="1"/>
  <c r="AU179" i="1"/>
  <c r="AP179" i="1"/>
  <c r="AM179" i="1"/>
  <c r="AN179" i="1" s="1"/>
  <c r="AO179" i="1" s="1"/>
  <c r="AU178" i="1"/>
  <c r="AT178" i="1"/>
  <c r="AS178" i="1"/>
  <c r="AP178" i="1"/>
  <c r="AQ178" i="1" s="1"/>
  <c r="AR178" i="1" s="1"/>
  <c r="AM178" i="1"/>
  <c r="AN178" i="1" s="1"/>
  <c r="AO178" i="1" s="1"/>
  <c r="AU177" i="1"/>
  <c r="AT177" i="1"/>
  <c r="AS177" i="1"/>
  <c r="AP177" i="1"/>
  <c r="AO177" i="1"/>
  <c r="AU176" i="1"/>
  <c r="AS176" i="1"/>
  <c r="AT176" i="1" s="1"/>
  <c r="AP176" i="1"/>
  <c r="AQ176" i="1" s="1"/>
  <c r="AR176" i="1" s="1"/>
  <c r="AO176" i="1"/>
  <c r="AM176" i="1"/>
  <c r="AN176" i="1" s="1"/>
  <c r="AU175" i="1"/>
  <c r="AT175" i="1"/>
  <c r="AS175" i="1"/>
  <c r="AR175" i="1"/>
  <c r="AQ175" i="1"/>
  <c r="AP175" i="1"/>
  <c r="AO175" i="1"/>
  <c r="AN175" i="1"/>
  <c r="AM175" i="1"/>
  <c r="AU174" i="1"/>
  <c r="AT174" i="1"/>
  <c r="AS174" i="1"/>
  <c r="AR174" i="1"/>
  <c r="AQ174" i="1"/>
  <c r="AO174" i="1"/>
  <c r="AN174" i="1"/>
  <c r="AM174" i="1"/>
  <c r="AU173" i="1"/>
  <c r="AS173" i="1"/>
  <c r="AT173" i="1" s="1"/>
  <c r="AR173" i="1"/>
  <c r="AQ173" i="1"/>
  <c r="AP173" i="1"/>
  <c r="AN173" i="1"/>
  <c r="AO173" i="1" s="1"/>
  <c r="AM173" i="1"/>
  <c r="AU172" i="1"/>
  <c r="AS172" i="1"/>
  <c r="AT172" i="1" s="1"/>
  <c r="AR172" i="1"/>
  <c r="AQ172" i="1"/>
  <c r="AP172" i="1"/>
  <c r="AO172" i="1"/>
  <c r="AM172" i="1"/>
  <c r="AN172" i="1" s="1"/>
  <c r="AR171" i="1"/>
  <c r="AP171" i="1"/>
  <c r="AO171" i="1"/>
  <c r="AM171" i="1"/>
  <c r="AN171" i="1" s="1"/>
  <c r="AT170" i="1"/>
  <c r="AU170" i="1" s="1"/>
  <c r="AS170" i="1"/>
  <c r="AQ170" i="1"/>
  <c r="AR170" i="1" s="1"/>
  <c r="AP170" i="1"/>
  <c r="AO170" i="1"/>
  <c r="AN170" i="1"/>
  <c r="AM170" i="1"/>
  <c r="AT169" i="1"/>
  <c r="AU169" i="1" s="1"/>
  <c r="AS169" i="1"/>
  <c r="AR169" i="1"/>
  <c r="AP169" i="1"/>
  <c r="AO169" i="1"/>
  <c r="AU168" i="1"/>
  <c r="AT168" i="1"/>
  <c r="AS168" i="1"/>
  <c r="AQ168" i="1"/>
  <c r="AR168" i="1" s="1"/>
  <c r="AP168" i="1"/>
  <c r="AO168" i="1"/>
  <c r="AM168" i="1"/>
  <c r="AS167" i="1"/>
  <c r="AT167" i="1" s="1"/>
  <c r="AU167" i="1" s="1"/>
  <c r="AR167" i="1"/>
  <c r="AP167" i="1"/>
  <c r="AQ167" i="1" s="1"/>
  <c r="AO167" i="1"/>
  <c r="AM167" i="1"/>
  <c r="AN167" i="1" s="1"/>
  <c r="AT166" i="1"/>
  <c r="AU166" i="1" s="1"/>
  <c r="AS166" i="1"/>
  <c r="AP166" i="1"/>
  <c r="AQ166" i="1" s="1"/>
  <c r="AR166" i="1" s="1"/>
  <c r="AO166" i="1"/>
  <c r="AM166" i="1"/>
  <c r="AN166" i="1" s="1"/>
  <c r="AS165" i="1"/>
  <c r="AT165" i="1" s="1"/>
  <c r="AU165" i="1" s="1"/>
  <c r="AP165" i="1"/>
  <c r="AQ165" i="1" s="1"/>
  <c r="AR165" i="1" s="1"/>
  <c r="AM165" i="1"/>
  <c r="AN165" i="1" s="1"/>
  <c r="AO165" i="1" s="1"/>
  <c r="AT164" i="1"/>
  <c r="AU164" i="1" s="1"/>
  <c r="AS164" i="1"/>
  <c r="AP164" i="1"/>
  <c r="AQ164" i="1" s="1"/>
  <c r="AR164" i="1" s="1"/>
  <c r="AO164" i="1"/>
  <c r="AM164" i="1"/>
  <c r="AN164" i="1" s="1"/>
  <c r="AU163" i="1"/>
  <c r="AR163" i="1"/>
  <c r="AP163" i="1"/>
  <c r="AQ163" i="1" s="1"/>
  <c r="AO163" i="1"/>
  <c r="AN163" i="1"/>
  <c r="AM163" i="1"/>
  <c r="AU162" i="1"/>
  <c r="AT162" i="1"/>
  <c r="AS162" i="1"/>
  <c r="AP162" i="1"/>
  <c r="AQ162" i="1" s="1"/>
  <c r="AR162" i="1" s="1"/>
  <c r="AO162" i="1"/>
  <c r="AN162" i="1"/>
  <c r="AM162" i="1"/>
  <c r="AU161" i="1"/>
  <c r="AT161" i="1"/>
  <c r="AS161" i="1"/>
  <c r="AP161" i="1"/>
  <c r="AU160" i="1"/>
  <c r="AS160" i="1"/>
  <c r="AT160" i="1" s="1"/>
  <c r="AQ160" i="1"/>
  <c r="AR160" i="1" s="1"/>
  <c r="AP160" i="1"/>
  <c r="AM160" i="1"/>
  <c r="AT159" i="1"/>
  <c r="AU159" i="1" s="1"/>
  <c r="AS159" i="1"/>
  <c r="AQ159" i="1"/>
  <c r="AR159" i="1" s="1"/>
  <c r="AP159" i="1"/>
  <c r="AM159" i="1"/>
  <c r="AN159" i="1" s="1"/>
  <c r="AO159" i="1" s="1"/>
  <c r="AS158" i="1"/>
  <c r="AT158" i="1" s="1"/>
  <c r="AU158" i="1" s="1"/>
  <c r="AO158" i="1"/>
  <c r="AM158" i="1"/>
  <c r="AN158" i="1" s="1"/>
  <c r="AU157" i="1"/>
  <c r="AS157" i="1"/>
  <c r="AT157" i="1" s="1"/>
  <c r="AP157" i="1"/>
  <c r="AQ157" i="1" s="1"/>
  <c r="AR157" i="1" s="1"/>
  <c r="AM157" i="1"/>
  <c r="AN157" i="1" s="1"/>
  <c r="AO157" i="1" s="1"/>
  <c r="AU156" i="1"/>
  <c r="AT156" i="1"/>
  <c r="AS156" i="1"/>
  <c r="AP156" i="1"/>
  <c r="AQ156" i="1" s="1"/>
  <c r="AR156" i="1" s="1"/>
  <c r="AO156" i="1"/>
  <c r="AM156" i="1"/>
  <c r="AN156" i="1" s="1"/>
  <c r="AP155" i="1"/>
  <c r="AQ155" i="1" s="1"/>
  <c r="AR155" i="1" s="1"/>
  <c r="AO155" i="1"/>
  <c r="AM155" i="1"/>
  <c r="AN155" i="1" s="1"/>
  <c r="AS154" i="1"/>
  <c r="AT154" i="1" s="1"/>
  <c r="AU154" i="1" s="1"/>
  <c r="AP154" i="1"/>
  <c r="AQ154" i="1" s="1"/>
  <c r="AR154" i="1" s="1"/>
  <c r="AO154" i="1"/>
  <c r="AN154" i="1"/>
  <c r="AM154" i="1"/>
  <c r="AS153" i="1"/>
  <c r="AT153" i="1" s="1"/>
  <c r="AU153" i="1" s="1"/>
  <c r="AP153" i="1"/>
  <c r="AU152" i="1"/>
  <c r="AT152" i="1"/>
  <c r="AS152" i="1"/>
  <c r="AR152" i="1"/>
  <c r="AQ152" i="1"/>
  <c r="AP152" i="1"/>
  <c r="AO152" i="1"/>
  <c r="AM152" i="1"/>
  <c r="AS151" i="1"/>
  <c r="AT151" i="1" s="1"/>
  <c r="AU151" i="1" s="1"/>
  <c r="AR151" i="1"/>
  <c r="AP151" i="1"/>
  <c r="AQ151" i="1" s="1"/>
  <c r="AO151" i="1"/>
  <c r="AM151" i="1"/>
  <c r="AN151" i="1" s="1"/>
  <c r="AS150" i="1"/>
  <c r="AT150" i="1" s="1"/>
  <c r="AU150" i="1" s="1"/>
  <c r="AO150" i="1"/>
  <c r="AM150" i="1"/>
  <c r="AN150" i="1" s="1"/>
  <c r="AS149" i="1"/>
  <c r="AT149" i="1" s="1"/>
  <c r="AU149" i="1" s="1"/>
  <c r="AP149" i="1"/>
  <c r="AQ149" i="1" s="1"/>
  <c r="AR149" i="1" s="1"/>
  <c r="AM149" i="1"/>
  <c r="AN149" i="1" s="1"/>
  <c r="AO149" i="1" s="1"/>
  <c r="AS148" i="1"/>
  <c r="AT148" i="1" s="1"/>
  <c r="AU148" i="1" s="1"/>
  <c r="AP148" i="1"/>
  <c r="AQ148" i="1" s="1"/>
  <c r="AR148" i="1" s="1"/>
  <c r="AO148" i="1"/>
  <c r="AM148" i="1"/>
  <c r="AN148" i="1" s="1"/>
  <c r="AU147" i="1"/>
  <c r="AT147" i="1"/>
  <c r="AS147" i="1"/>
  <c r="AR147" i="1"/>
  <c r="AP147" i="1"/>
  <c r="AO147" i="1"/>
  <c r="AM147" i="1"/>
  <c r="AN147" i="1" s="1"/>
  <c r="AU146" i="1"/>
  <c r="AT146" i="1"/>
  <c r="AS146" i="1"/>
  <c r="AP146" i="1"/>
  <c r="AO146" i="1"/>
  <c r="AM146" i="1"/>
  <c r="AN146" i="1" s="1"/>
  <c r="AU145" i="1"/>
  <c r="AS145" i="1"/>
  <c r="AT145" i="1" s="1"/>
  <c r="AP145" i="1"/>
  <c r="AU144" i="1"/>
  <c r="AT144" i="1"/>
  <c r="AS144" i="1"/>
  <c r="AP144" i="1"/>
  <c r="AQ144" i="1" s="1"/>
  <c r="AR144" i="1" s="1"/>
  <c r="AM144" i="1"/>
  <c r="AS143" i="1"/>
  <c r="AT143" i="1" s="1"/>
  <c r="AU143" i="1" s="1"/>
  <c r="AP143" i="1"/>
  <c r="AM143" i="1"/>
  <c r="AN143" i="1" s="1"/>
  <c r="AO143" i="1" s="1"/>
  <c r="AT142" i="1"/>
  <c r="AU142" i="1" s="1"/>
  <c r="AS142" i="1"/>
  <c r="AO142" i="1"/>
  <c r="AN142" i="1"/>
  <c r="AM142" i="1"/>
  <c r="AU141" i="1"/>
  <c r="AT141" i="1"/>
  <c r="AS141" i="1"/>
  <c r="AP141" i="1"/>
  <c r="AQ141" i="1" s="1"/>
  <c r="AR141" i="1" s="1"/>
  <c r="AM141" i="1"/>
  <c r="AN141" i="1" s="1"/>
  <c r="AO141" i="1" s="1"/>
  <c r="AU140" i="1"/>
  <c r="AS140" i="1"/>
  <c r="AT140" i="1" s="1"/>
  <c r="AQ140" i="1"/>
  <c r="AR140" i="1" s="1"/>
  <c r="AP140" i="1"/>
  <c r="AO140" i="1"/>
  <c r="AM140" i="1"/>
  <c r="AN140" i="1" s="1"/>
  <c r="AT139" i="1"/>
  <c r="AU139" i="1" s="1"/>
  <c r="AP139" i="1"/>
  <c r="AO139" i="1"/>
  <c r="AN139" i="1"/>
  <c r="AM139" i="1"/>
  <c r="AT138" i="1"/>
  <c r="AU138" i="1" s="1"/>
  <c r="AS138" i="1"/>
  <c r="AP138" i="1"/>
  <c r="AQ138" i="1" s="1"/>
  <c r="AR138" i="1" s="1"/>
  <c r="AO138" i="1"/>
  <c r="AM138" i="1"/>
  <c r="AN138" i="1" s="1"/>
  <c r="AT137" i="1"/>
  <c r="AU137" i="1" s="1"/>
  <c r="AS137" i="1"/>
  <c r="AQ137" i="1"/>
  <c r="AR137" i="1" s="1"/>
  <c r="AP137" i="1"/>
  <c r="AU136" i="1"/>
  <c r="AT136" i="1"/>
  <c r="AS136" i="1"/>
  <c r="AR136" i="1"/>
  <c r="AQ136" i="1"/>
  <c r="AP136" i="1"/>
  <c r="AO136" i="1"/>
  <c r="AM136" i="1"/>
  <c r="AT135" i="1"/>
  <c r="AU135" i="1" s="1"/>
  <c r="AS135" i="1"/>
  <c r="AR135" i="1"/>
  <c r="AQ135" i="1"/>
  <c r="AP135" i="1"/>
  <c r="AO135" i="1"/>
  <c r="AN135" i="1"/>
  <c r="AM135" i="1"/>
  <c r="AS134" i="1"/>
  <c r="AT134" i="1" s="1"/>
  <c r="AU134" i="1" s="1"/>
  <c r="AP134" i="1"/>
  <c r="AQ134" i="1" s="1"/>
  <c r="AR134" i="1" s="1"/>
  <c r="AO134" i="1"/>
  <c r="AN134" i="1"/>
  <c r="AM134" i="1"/>
  <c r="AT133" i="1"/>
  <c r="AU133" i="1" s="1"/>
  <c r="AS133" i="1"/>
  <c r="AP133" i="1"/>
  <c r="AQ133" i="1" s="1"/>
  <c r="AR133" i="1" s="1"/>
  <c r="AM133" i="1"/>
  <c r="AN133" i="1" s="1"/>
  <c r="AO133" i="1" s="1"/>
  <c r="AT132" i="1"/>
  <c r="AU132" i="1" s="1"/>
  <c r="AS132" i="1"/>
  <c r="AQ132" i="1"/>
  <c r="AR132" i="1" s="1"/>
  <c r="AP132" i="1"/>
  <c r="AO132" i="1"/>
  <c r="AN132" i="1"/>
  <c r="AM132" i="1"/>
  <c r="AU131" i="1"/>
  <c r="AR131" i="1"/>
  <c r="AP131" i="1"/>
  <c r="AQ131" i="1" s="1"/>
  <c r="AO131" i="1"/>
  <c r="AM131" i="1"/>
  <c r="AN131" i="1" s="1"/>
  <c r="AU130" i="1"/>
  <c r="AS130" i="1"/>
  <c r="AT130" i="1" s="1"/>
  <c r="AQ130" i="1"/>
  <c r="AR130" i="1" s="1"/>
  <c r="AP130" i="1"/>
  <c r="AO130" i="1"/>
  <c r="AM130" i="1"/>
  <c r="AN130" i="1" s="1"/>
  <c r="AU129" i="1"/>
  <c r="AS129" i="1"/>
  <c r="AT129" i="1" s="1"/>
  <c r="AP129" i="1"/>
  <c r="AU128" i="1"/>
  <c r="AT128" i="1"/>
  <c r="AS128" i="1"/>
  <c r="AP128" i="1"/>
  <c r="AQ128" i="1" s="1"/>
  <c r="AR128" i="1" s="1"/>
  <c r="AM128" i="1"/>
  <c r="AN128" i="1" s="1"/>
  <c r="AO128" i="1" s="1"/>
  <c r="AT127" i="1"/>
  <c r="AU127" i="1" s="1"/>
  <c r="AS127" i="1"/>
  <c r="AQ127" i="1"/>
  <c r="AR127" i="1" s="1"/>
  <c r="AP127" i="1"/>
  <c r="AM127" i="1"/>
  <c r="AN127" i="1" s="1"/>
  <c r="AO127" i="1" s="1"/>
  <c r="AS126" i="1"/>
  <c r="AT126" i="1" s="1"/>
  <c r="AU126" i="1" s="1"/>
  <c r="AO126" i="1"/>
  <c r="AM126" i="1"/>
  <c r="AN126" i="1" s="1"/>
  <c r="AU125" i="1"/>
  <c r="AS125" i="1"/>
  <c r="AT125" i="1" s="1"/>
  <c r="AP125" i="1"/>
  <c r="AQ125" i="1" s="1"/>
  <c r="AR125" i="1" s="1"/>
  <c r="AM125" i="1"/>
  <c r="AN125" i="1" s="1"/>
  <c r="AO125" i="1" s="1"/>
  <c r="AU124" i="1"/>
  <c r="AS124" i="1"/>
  <c r="AT124" i="1" s="1"/>
  <c r="AP124" i="1"/>
  <c r="AQ124" i="1" s="1"/>
  <c r="AR124" i="1" s="1"/>
  <c r="AO124" i="1"/>
  <c r="AM124" i="1"/>
  <c r="AN124" i="1" s="1"/>
  <c r="AP123" i="1"/>
  <c r="AO123" i="1"/>
  <c r="AN123" i="1"/>
  <c r="AM123" i="1"/>
  <c r="AS122" i="1"/>
  <c r="AT122" i="1" s="1"/>
  <c r="AU122" i="1" s="1"/>
  <c r="AP122" i="1"/>
  <c r="AQ122" i="1" s="1"/>
  <c r="AR122" i="1" s="1"/>
  <c r="AO122" i="1"/>
  <c r="AM122" i="1"/>
  <c r="AN122" i="1" s="1"/>
  <c r="AS121" i="1"/>
  <c r="AT121" i="1" s="1"/>
  <c r="AU121" i="1" s="1"/>
  <c r="AP121" i="1"/>
  <c r="AU120" i="1"/>
  <c r="AT120" i="1"/>
  <c r="AS120" i="1"/>
  <c r="AR120" i="1"/>
  <c r="AP120" i="1"/>
  <c r="AQ120" i="1" s="1"/>
  <c r="AO120" i="1"/>
  <c r="AM120" i="1"/>
  <c r="AS119" i="1"/>
  <c r="AT119" i="1" s="1"/>
  <c r="AU119" i="1" s="1"/>
  <c r="AR119" i="1"/>
  <c r="AP119" i="1"/>
  <c r="AQ119" i="1" s="1"/>
  <c r="AO119" i="1"/>
  <c r="AM119" i="1"/>
  <c r="AN119" i="1" s="1"/>
  <c r="AS118" i="1"/>
  <c r="AT118" i="1" s="1"/>
  <c r="AU118" i="1" s="1"/>
  <c r="AO118" i="1"/>
  <c r="AM118" i="1"/>
  <c r="AN118" i="1" s="1"/>
  <c r="AU117" i="1"/>
  <c r="AS117" i="1"/>
  <c r="AT117" i="1" s="1"/>
  <c r="AR117" i="1"/>
  <c r="AQ117" i="1"/>
  <c r="AP117" i="1"/>
  <c r="AO117" i="1"/>
  <c r="AN117" i="1"/>
  <c r="AM117" i="1"/>
  <c r="AU116" i="1"/>
  <c r="AT116" i="1"/>
  <c r="AS116" i="1"/>
  <c r="AR116" i="1"/>
  <c r="AQ116" i="1"/>
  <c r="AP116" i="1"/>
  <c r="AO116" i="1"/>
  <c r="AN116" i="1"/>
  <c r="AM116" i="1"/>
  <c r="AU115" i="1"/>
  <c r="AR115" i="1"/>
  <c r="AP115" i="1"/>
  <c r="AO115" i="1"/>
  <c r="AN115" i="1"/>
  <c r="AM115" i="1"/>
  <c r="AU114" i="1"/>
  <c r="AT114" i="1"/>
  <c r="AS114" i="1"/>
  <c r="AR114" i="1"/>
  <c r="AQ114" i="1"/>
  <c r="AP114" i="1"/>
  <c r="AO114" i="1"/>
  <c r="AN114" i="1"/>
  <c r="AM114" i="1"/>
  <c r="AU113" i="1"/>
  <c r="AS113" i="1"/>
  <c r="AT113" i="1" s="1"/>
  <c r="AP113" i="1"/>
  <c r="AQ113" i="1" s="1"/>
  <c r="AR113" i="1" s="1"/>
  <c r="AO113" i="1"/>
  <c r="AU112" i="1"/>
  <c r="AS112" i="1"/>
  <c r="AT112" i="1" s="1"/>
  <c r="AP112" i="1"/>
  <c r="AQ112" i="1" s="1"/>
  <c r="AR112" i="1" s="1"/>
  <c r="AN112" i="1"/>
  <c r="AO112" i="1" s="1"/>
  <c r="AM112" i="1"/>
  <c r="AT111" i="1"/>
  <c r="AU111" i="1" s="1"/>
  <c r="AS111" i="1"/>
  <c r="AP111" i="1"/>
  <c r="AQ111" i="1" s="1"/>
  <c r="AR111" i="1" s="1"/>
  <c r="AM111" i="1"/>
  <c r="AN111" i="1" s="1"/>
  <c r="AO111" i="1" s="1"/>
  <c r="AU110" i="1"/>
  <c r="AS110" i="1"/>
  <c r="AT110" i="1" s="1"/>
  <c r="AR110" i="1"/>
  <c r="AQ110" i="1"/>
  <c r="AO110" i="1"/>
  <c r="AM110" i="1"/>
  <c r="AN110" i="1" s="1"/>
  <c r="AT109" i="1"/>
  <c r="AU109" i="1" s="1"/>
  <c r="AS109" i="1"/>
  <c r="AP109" i="1"/>
  <c r="AQ109" i="1" s="1"/>
  <c r="AR109" i="1" s="1"/>
  <c r="AM109" i="1"/>
  <c r="AN109" i="1" s="1"/>
  <c r="AO109" i="1" s="1"/>
  <c r="AS108" i="1"/>
  <c r="AT108" i="1" s="1"/>
  <c r="AU108" i="1" s="1"/>
  <c r="AR108" i="1"/>
  <c r="AP108" i="1"/>
  <c r="AQ108" i="1" s="1"/>
  <c r="AN108" i="1"/>
  <c r="AO108" i="1" s="1"/>
  <c r="AM108" i="1"/>
  <c r="AT107" i="1"/>
  <c r="AU107" i="1" s="1"/>
  <c r="AP107" i="1"/>
  <c r="AN107" i="1"/>
  <c r="AO107" i="1" s="1"/>
  <c r="AM107" i="1"/>
  <c r="AS106" i="1"/>
  <c r="AT106" i="1" s="1"/>
  <c r="AU106" i="1" s="1"/>
  <c r="AP106" i="1"/>
  <c r="AQ106" i="1" s="1"/>
  <c r="AR106" i="1" s="1"/>
  <c r="AM106" i="1"/>
  <c r="AN106" i="1" s="1"/>
  <c r="AO106" i="1" s="1"/>
  <c r="AT105" i="1"/>
  <c r="AU105" i="1" s="1"/>
  <c r="AS105" i="1"/>
  <c r="AQ105" i="1"/>
  <c r="AR105" i="1" s="1"/>
  <c r="AP105" i="1"/>
  <c r="AO105" i="1"/>
  <c r="AU104" i="1"/>
  <c r="AS104" i="1"/>
  <c r="AT104" i="1" s="1"/>
  <c r="AP104" i="1"/>
  <c r="AQ104" i="1" s="1"/>
  <c r="AR104" i="1" s="1"/>
  <c r="AM104" i="1"/>
  <c r="AS103" i="1"/>
  <c r="AT103" i="1" s="1"/>
  <c r="AU103" i="1" s="1"/>
  <c r="AP103" i="1"/>
  <c r="AQ103" i="1" s="1"/>
  <c r="AR103" i="1" s="1"/>
  <c r="AN103" i="1"/>
  <c r="AO103" i="1" s="1"/>
  <c r="AM103" i="1"/>
  <c r="AU102" i="1"/>
  <c r="AS102" i="1"/>
  <c r="AT102" i="1" s="1"/>
  <c r="AQ102" i="1"/>
  <c r="AR102" i="1" s="1"/>
  <c r="AO102" i="1"/>
  <c r="AM102" i="1"/>
  <c r="AN102" i="1" s="1"/>
  <c r="AS101" i="1"/>
  <c r="AT101" i="1" s="1"/>
  <c r="AU101" i="1" s="1"/>
  <c r="AP101" i="1"/>
  <c r="AQ101" i="1" s="1"/>
  <c r="AR101" i="1" s="1"/>
  <c r="AM101" i="1"/>
  <c r="AN101" i="1" s="1"/>
  <c r="AO101" i="1" s="1"/>
  <c r="AS100" i="1"/>
  <c r="AT100" i="1" s="1"/>
  <c r="AU100" i="1" s="1"/>
  <c r="AR100" i="1"/>
  <c r="AP100" i="1"/>
  <c r="AQ100" i="1" s="1"/>
  <c r="AO100" i="1"/>
  <c r="AM100" i="1"/>
  <c r="AN100" i="1" s="1"/>
  <c r="AU99" i="1"/>
  <c r="AP99" i="1"/>
  <c r="AO99" i="1"/>
  <c r="AM99" i="1"/>
  <c r="AN99" i="1" s="1"/>
  <c r="AU98" i="1"/>
  <c r="AT98" i="1"/>
  <c r="AS98" i="1"/>
  <c r="AP98" i="1"/>
  <c r="AQ98" i="1" s="1"/>
  <c r="AR98" i="1" s="1"/>
  <c r="AO98" i="1"/>
  <c r="AN98" i="1"/>
  <c r="AM98" i="1"/>
  <c r="AU97" i="1"/>
  <c r="AS97" i="1"/>
  <c r="AT97" i="1" s="1"/>
  <c r="AP97" i="1"/>
  <c r="AO97" i="1"/>
  <c r="AU96" i="1"/>
  <c r="AT96" i="1"/>
  <c r="AS96" i="1"/>
  <c r="AP96" i="1"/>
  <c r="AQ96" i="1" s="1"/>
  <c r="AR96" i="1" s="1"/>
  <c r="AM96" i="1"/>
  <c r="AS95" i="1"/>
  <c r="AT95" i="1" s="1"/>
  <c r="AU95" i="1" s="1"/>
  <c r="AQ95" i="1"/>
  <c r="AR95" i="1" s="1"/>
  <c r="AP95" i="1"/>
  <c r="AM95" i="1"/>
  <c r="AN95" i="1" s="1"/>
  <c r="AO95" i="1" s="1"/>
  <c r="AU94" i="1"/>
  <c r="AS94" i="1"/>
  <c r="AT94" i="1" s="1"/>
  <c r="AR94" i="1"/>
  <c r="AQ94" i="1"/>
  <c r="AO94" i="1"/>
  <c r="AM94" i="1"/>
  <c r="AN94" i="1" s="1"/>
  <c r="AT93" i="1"/>
  <c r="AU93" i="1" s="1"/>
  <c r="AS93" i="1"/>
  <c r="AP93" i="1"/>
  <c r="AQ93" i="1" s="1"/>
  <c r="AR93" i="1" s="1"/>
  <c r="AN93" i="1"/>
  <c r="AO93" i="1" s="1"/>
  <c r="AM93" i="1"/>
  <c r="AT92" i="1"/>
  <c r="AU92" i="1" s="1"/>
  <c r="AS92" i="1"/>
  <c r="AR92" i="1"/>
  <c r="AQ92" i="1"/>
  <c r="AP92" i="1"/>
  <c r="AM92" i="1"/>
  <c r="AN92" i="1" s="1"/>
  <c r="AO92" i="1" s="1"/>
  <c r="AP91" i="1"/>
  <c r="AN91" i="1"/>
  <c r="AO91" i="1" s="1"/>
  <c r="AM91" i="1"/>
  <c r="AS90" i="1"/>
  <c r="AT90" i="1" s="1"/>
  <c r="AU90" i="1" s="1"/>
  <c r="AP90" i="1"/>
  <c r="AQ90" i="1" s="1"/>
  <c r="AR90" i="1" s="1"/>
  <c r="AM90" i="1"/>
  <c r="AN90" i="1" s="1"/>
  <c r="AO90" i="1" s="1"/>
  <c r="AS89" i="1"/>
  <c r="AT89" i="1" s="1"/>
  <c r="AU89" i="1" s="1"/>
  <c r="AP89" i="1"/>
  <c r="AO89" i="1"/>
  <c r="AU88" i="1"/>
  <c r="AS88" i="1"/>
  <c r="AT88" i="1" s="1"/>
  <c r="AP88" i="1"/>
  <c r="AQ88" i="1" s="1"/>
  <c r="AR88" i="1" s="1"/>
  <c r="AM88" i="1"/>
  <c r="AN88" i="1" s="1"/>
  <c r="AO88" i="1" s="1"/>
  <c r="AS87" i="1"/>
  <c r="AT87" i="1" s="1"/>
  <c r="AU87" i="1" s="1"/>
  <c r="AP87" i="1"/>
  <c r="AQ87" i="1" s="1"/>
  <c r="AR87" i="1" s="1"/>
  <c r="AN87" i="1"/>
  <c r="AO87" i="1" s="1"/>
  <c r="AM87" i="1"/>
  <c r="AU86" i="1"/>
  <c r="AT86" i="1"/>
  <c r="AS86" i="1"/>
  <c r="AQ86" i="1"/>
  <c r="AR86" i="1" s="1"/>
  <c r="AO86" i="1"/>
  <c r="AM86" i="1"/>
  <c r="AN86" i="1" s="1"/>
  <c r="AS85" i="1"/>
  <c r="AT85" i="1" s="1"/>
  <c r="AU85" i="1" s="1"/>
  <c r="AP85" i="1"/>
  <c r="AQ85" i="1" s="1"/>
  <c r="AR85" i="1" s="1"/>
  <c r="AN85" i="1"/>
  <c r="AO85" i="1" s="1"/>
  <c r="AM85" i="1"/>
  <c r="AT84" i="1"/>
  <c r="AU84" i="1" s="1"/>
  <c r="AS84" i="1"/>
  <c r="AR84" i="1"/>
  <c r="AP84" i="1"/>
  <c r="AQ84" i="1" s="1"/>
  <c r="AO84" i="1"/>
  <c r="AN84" i="1"/>
  <c r="AM84" i="1"/>
  <c r="AU83" i="1"/>
  <c r="AP83" i="1"/>
  <c r="AQ83" i="1" s="1"/>
  <c r="AR83" i="1" s="1"/>
  <c r="AO83" i="1"/>
  <c r="AM83" i="1"/>
  <c r="AN83" i="1" s="1"/>
  <c r="AU82" i="1"/>
  <c r="AT82" i="1"/>
  <c r="AS82" i="1"/>
  <c r="AP82" i="1"/>
  <c r="AQ82" i="1" s="1"/>
  <c r="AR82" i="1" s="1"/>
  <c r="AO82" i="1"/>
  <c r="AN82" i="1"/>
  <c r="AM82" i="1"/>
  <c r="AU81" i="1"/>
  <c r="AT81" i="1"/>
  <c r="AS81" i="1"/>
  <c r="AP81" i="1"/>
  <c r="AQ81" i="1" s="1"/>
  <c r="AR81" i="1" s="1"/>
  <c r="AO81" i="1"/>
  <c r="AU80" i="1"/>
  <c r="AT80" i="1"/>
  <c r="AS80" i="1"/>
  <c r="AP80" i="1"/>
  <c r="AQ80" i="1" s="1"/>
  <c r="AR80" i="1" s="1"/>
  <c r="AM80" i="1"/>
  <c r="AS79" i="1"/>
  <c r="AT79" i="1" s="1"/>
  <c r="AU79" i="1" s="1"/>
  <c r="AQ79" i="1"/>
  <c r="AR79" i="1" s="1"/>
  <c r="AP79" i="1"/>
  <c r="AN79" i="1"/>
  <c r="AO79" i="1" s="1"/>
  <c r="AM79" i="1"/>
  <c r="AU78" i="1"/>
  <c r="AT78" i="1"/>
  <c r="AS78" i="1"/>
  <c r="AR78" i="1"/>
  <c r="AQ78" i="1"/>
  <c r="AO78" i="1"/>
  <c r="AN78" i="1"/>
  <c r="AM78" i="1"/>
  <c r="AS77" i="1"/>
  <c r="AT77" i="1" s="1"/>
  <c r="AU77" i="1" s="1"/>
  <c r="AP77" i="1"/>
  <c r="AQ77" i="1" s="1"/>
  <c r="AR77" i="1" s="1"/>
  <c r="AM77" i="1"/>
  <c r="AN77" i="1" s="1"/>
  <c r="AO77" i="1" s="1"/>
  <c r="AS76" i="1"/>
  <c r="AT76" i="1" s="1"/>
  <c r="AU76" i="1" s="1"/>
  <c r="AR76" i="1"/>
  <c r="AP76" i="1"/>
  <c r="AQ76" i="1" s="1"/>
  <c r="AM76" i="1"/>
  <c r="AN76" i="1" s="1"/>
  <c r="AO76" i="1" s="1"/>
  <c r="AP75" i="1"/>
  <c r="AN75" i="1"/>
  <c r="AO75" i="1" s="1"/>
  <c r="AM75" i="1"/>
  <c r="AT74" i="1"/>
  <c r="AU74" i="1" s="1"/>
  <c r="AS74" i="1"/>
  <c r="AP74" i="1"/>
  <c r="AQ74" i="1" s="1"/>
  <c r="AR74" i="1" s="1"/>
  <c r="AM74" i="1"/>
  <c r="AN74" i="1" s="1"/>
  <c r="AO74" i="1" s="1"/>
  <c r="AS73" i="1"/>
  <c r="AT73" i="1" s="1"/>
  <c r="AU73" i="1" s="1"/>
  <c r="AP73" i="1"/>
  <c r="AO73" i="1"/>
  <c r="AU72" i="1"/>
  <c r="AT72" i="1"/>
  <c r="AS72" i="1"/>
  <c r="AP72" i="1"/>
  <c r="AQ72" i="1" s="1"/>
  <c r="AR72" i="1" s="1"/>
  <c r="AM72" i="1"/>
  <c r="AS71" i="1"/>
  <c r="AT71" i="1" s="1"/>
  <c r="AU71" i="1" s="1"/>
  <c r="AP71" i="1"/>
  <c r="AQ71" i="1" s="1"/>
  <c r="AR71" i="1" s="1"/>
  <c r="AN71" i="1"/>
  <c r="AO71" i="1" s="1"/>
  <c r="AM71" i="1"/>
  <c r="AU70" i="1"/>
  <c r="AT70" i="1"/>
  <c r="AS70" i="1"/>
  <c r="AQ70" i="1"/>
  <c r="AR70" i="1" s="1"/>
  <c r="AO70" i="1"/>
  <c r="AM70" i="1"/>
  <c r="AN70" i="1" s="1"/>
  <c r="AT69" i="1"/>
  <c r="AU69" i="1" s="1"/>
  <c r="AS69" i="1"/>
  <c r="AP69" i="1"/>
  <c r="AQ69" i="1" s="1"/>
  <c r="AR69" i="1" s="1"/>
  <c r="AM69" i="1"/>
  <c r="AN69" i="1" s="1"/>
  <c r="AO69" i="1" s="1"/>
  <c r="AT68" i="1"/>
  <c r="AU68" i="1" s="1"/>
  <c r="AS68" i="1"/>
  <c r="AR68" i="1"/>
  <c r="AQ68" i="1"/>
  <c r="AP68" i="1"/>
  <c r="AO68" i="1"/>
  <c r="AM68" i="1"/>
  <c r="AN68" i="1" s="1"/>
  <c r="AU67" i="1"/>
  <c r="AT67" i="1"/>
  <c r="AP67" i="1"/>
  <c r="AQ67" i="1" s="1"/>
  <c r="AR67" i="1" s="1"/>
  <c r="AO67" i="1"/>
  <c r="AM67" i="1"/>
  <c r="AN67" i="1" s="1"/>
  <c r="AU66" i="1"/>
  <c r="AS66" i="1"/>
  <c r="AT66" i="1" s="1"/>
  <c r="AP66" i="1"/>
  <c r="AQ66" i="1" s="1"/>
  <c r="AR66" i="1" s="1"/>
  <c r="AO66" i="1"/>
  <c r="AN66" i="1"/>
  <c r="AM66" i="1"/>
  <c r="AS65" i="1"/>
  <c r="AT65" i="1" s="1"/>
  <c r="AU65" i="1" s="1"/>
  <c r="AP65" i="1"/>
  <c r="AU64" i="1"/>
  <c r="AT64" i="1"/>
  <c r="AS64" i="1"/>
  <c r="AR64" i="1"/>
  <c r="AP64" i="1"/>
  <c r="AQ64" i="1" s="1"/>
  <c r="AO64" i="1"/>
  <c r="AM64" i="1"/>
  <c r="AS63" i="1"/>
  <c r="AT63" i="1" s="1"/>
  <c r="AU63" i="1" s="1"/>
  <c r="AP63" i="1"/>
  <c r="AQ63" i="1" s="1"/>
  <c r="AR63" i="1" s="1"/>
  <c r="AN63" i="1"/>
  <c r="AO63" i="1" s="1"/>
  <c r="AM63" i="1"/>
  <c r="AS62" i="1"/>
  <c r="AT62" i="1" s="1"/>
  <c r="AU62" i="1" s="1"/>
  <c r="AQ62" i="1"/>
  <c r="AR62" i="1" s="1"/>
  <c r="AO62" i="1"/>
  <c r="AM62" i="1"/>
  <c r="AN62" i="1" s="1"/>
  <c r="AU61" i="1"/>
  <c r="AS61" i="1"/>
  <c r="AT61" i="1" s="1"/>
  <c r="AP61" i="1"/>
  <c r="AM61" i="1"/>
  <c r="AN61" i="1" s="1"/>
  <c r="AO61" i="1" s="1"/>
  <c r="AU60" i="1"/>
  <c r="AS60" i="1"/>
  <c r="AT60" i="1" s="1"/>
  <c r="AP60" i="1"/>
  <c r="AQ60" i="1" s="1"/>
  <c r="AR60" i="1" s="1"/>
  <c r="AN60" i="1"/>
  <c r="AO60" i="1" s="1"/>
  <c r="AM60" i="1"/>
  <c r="AP59" i="1"/>
  <c r="AO59" i="1"/>
  <c r="AM59" i="1"/>
  <c r="AN59" i="1" s="1"/>
  <c r="AU58" i="1"/>
  <c r="AS58" i="1"/>
  <c r="AT58" i="1" s="1"/>
  <c r="AP58" i="1"/>
  <c r="AQ58" i="1" s="1"/>
  <c r="AR58" i="1" s="1"/>
  <c r="AO58" i="1"/>
  <c r="AN58" i="1"/>
  <c r="AM58" i="1"/>
  <c r="AS57" i="1"/>
  <c r="AT57" i="1" s="1"/>
  <c r="AU57" i="1" s="1"/>
  <c r="AP57" i="1"/>
  <c r="AU56" i="1"/>
  <c r="AS56" i="1"/>
  <c r="AT56" i="1" s="1"/>
  <c r="AR56" i="1"/>
  <c r="AP56" i="1"/>
  <c r="AQ56" i="1" s="1"/>
  <c r="AO56" i="1"/>
  <c r="AM56" i="1"/>
  <c r="AN56" i="1" s="1"/>
  <c r="AS55" i="1"/>
  <c r="AT55" i="1" s="1"/>
  <c r="AU55" i="1" s="1"/>
  <c r="AP55" i="1"/>
  <c r="AQ55" i="1" s="1"/>
  <c r="AR55" i="1" s="1"/>
  <c r="AM55" i="1"/>
  <c r="AN55" i="1" s="1"/>
  <c r="AO55" i="1" s="1"/>
  <c r="AT54" i="1"/>
  <c r="AU54" i="1" s="1"/>
  <c r="AS54" i="1"/>
  <c r="AQ54" i="1"/>
  <c r="AR54" i="1" s="1"/>
  <c r="AP54" i="1"/>
  <c r="AO54" i="1"/>
  <c r="AN54" i="1"/>
  <c r="AM54" i="1"/>
  <c r="AU53" i="1"/>
  <c r="AT53" i="1"/>
  <c r="AS53" i="1"/>
  <c r="AP53" i="1"/>
  <c r="AQ53" i="1" s="1"/>
  <c r="AR53" i="1" s="1"/>
  <c r="AM53" i="1"/>
  <c r="AN53" i="1" s="1"/>
  <c r="AO53" i="1" s="1"/>
  <c r="AU52" i="1"/>
  <c r="AS52" i="1"/>
  <c r="AT52" i="1" s="1"/>
  <c r="AQ52" i="1"/>
  <c r="AR52" i="1" s="1"/>
  <c r="AP52" i="1"/>
  <c r="AN52" i="1"/>
  <c r="AO52" i="1" s="1"/>
  <c r="AM52" i="1"/>
  <c r="AT51" i="1"/>
  <c r="AU51" i="1" s="1"/>
  <c r="AP51" i="1"/>
  <c r="AO51" i="1"/>
  <c r="AM51" i="1"/>
  <c r="AN51" i="1" s="1"/>
  <c r="AU50" i="1"/>
  <c r="AT50" i="1"/>
  <c r="AS50" i="1"/>
  <c r="AP50" i="1"/>
  <c r="AQ50" i="1" s="1"/>
  <c r="AR50" i="1" s="1"/>
  <c r="AO50" i="1"/>
  <c r="AM50" i="1"/>
  <c r="AN50" i="1" s="1"/>
  <c r="AT49" i="1"/>
  <c r="AU49" i="1" s="1"/>
  <c r="AS49" i="1"/>
  <c r="AP49" i="1"/>
  <c r="AU48" i="1"/>
  <c r="AS48" i="1"/>
  <c r="AT48" i="1" s="1"/>
  <c r="AR48" i="1"/>
  <c r="AP48" i="1"/>
  <c r="AQ48" i="1" s="1"/>
  <c r="AO48" i="1"/>
  <c r="AM48" i="1"/>
  <c r="AS47" i="1"/>
  <c r="AT47" i="1" s="1"/>
  <c r="AU47" i="1" s="1"/>
  <c r="AP47" i="1"/>
  <c r="AQ47" i="1" s="1"/>
  <c r="AR47" i="1" s="1"/>
  <c r="AM47" i="1"/>
  <c r="AN47" i="1" s="1"/>
  <c r="AO47" i="1" s="1"/>
  <c r="AT46" i="1"/>
  <c r="AU46" i="1" s="1"/>
  <c r="AS46" i="1"/>
  <c r="AQ46" i="1"/>
  <c r="AR46" i="1" s="1"/>
  <c r="AO46" i="1"/>
  <c r="AM46" i="1"/>
  <c r="AN46" i="1" s="1"/>
  <c r="AU45" i="1"/>
  <c r="AS45" i="1"/>
  <c r="AT45" i="1" s="1"/>
  <c r="AP45" i="1"/>
  <c r="AQ45" i="1" s="1"/>
  <c r="AR45" i="1" s="1"/>
  <c r="AN45" i="1"/>
  <c r="AO45" i="1" s="1"/>
  <c r="AM45" i="1"/>
  <c r="AU44" i="1"/>
  <c r="AT44" i="1"/>
  <c r="AS44" i="1"/>
  <c r="AP44" i="1"/>
  <c r="AQ44" i="1" s="1"/>
  <c r="AR44" i="1" s="1"/>
  <c r="AM44" i="1"/>
  <c r="AN44" i="1" s="1"/>
  <c r="AO44" i="1" s="1"/>
  <c r="AP43" i="1"/>
  <c r="AO43" i="1"/>
  <c r="AN43" i="1"/>
  <c r="AM43" i="1"/>
  <c r="AU42" i="1"/>
  <c r="AT42" i="1"/>
  <c r="AS42" i="1"/>
  <c r="AP42" i="1"/>
  <c r="AQ42" i="1" s="1"/>
  <c r="AR42" i="1" s="1"/>
  <c r="AO42" i="1"/>
  <c r="AM42" i="1"/>
  <c r="AN42" i="1" s="1"/>
  <c r="AS41" i="1"/>
  <c r="AP41" i="1"/>
  <c r="AM41" i="1"/>
  <c r="AU40" i="1"/>
  <c r="AS40" i="1"/>
  <c r="AR40" i="1"/>
  <c r="AP40" i="1"/>
  <c r="AO40" i="1"/>
  <c r="AM40" i="1"/>
  <c r="AU39" i="1"/>
  <c r="AS39" i="1"/>
  <c r="AR39" i="1"/>
  <c r="AP39" i="1"/>
  <c r="AO39" i="1"/>
  <c r="AM39" i="1"/>
  <c r="AU38" i="1"/>
  <c r="AS38" i="1"/>
  <c r="AR38" i="1"/>
  <c r="AP38" i="1"/>
  <c r="AO38" i="1"/>
  <c r="AM38" i="1"/>
  <c r="AU37" i="1"/>
  <c r="AS37" i="1"/>
  <c r="AP37" i="1"/>
  <c r="AM37" i="1"/>
  <c r="AU36" i="1"/>
  <c r="AS36" i="1"/>
  <c r="AT36" i="1" s="1"/>
  <c r="AP36" i="1"/>
  <c r="AM36" i="1"/>
  <c r="AP35" i="1"/>
  <c r="AO35" i="1"/>
  <c r="AM35" i="1"/>
  <c r="AN35" i="1" s="1"/>
  <c r="AU34" i="1"/>
  <c r="AS34" i="1"/>
  <c r="AT34" i="1" s="1"/>
  <c r="AP34" i="1"/>
  <c r="AQ34" i="1" s="1"/>
  <c r="AR34" i="1" s="1"/>
  <c r="AO34" i="1"/>
  <c r="AN34" i="1"/>
  <c r="AM34" i="1"/>
  <c r="AS33" i="1"/>
  <c r="AT33" i="1" s="1"/>
  <c r="AU33" i="1" s="1"/>
  <c r="AP33" i="1"/>
  <c r="AU32" i="1"/>
  <c r="AT32" i="1"/>
  <c r="AS32" i="1"/>
  <c r="AR32" i="1"/>
  <c r="AP32" i="1"/>
  <c r="AQ32" i="1" s="1"/>
  <c r="AO32" i="1"/>
  <c r="AM32" i="1"/>
  <c r="AS31" i="1"/>
  <c r="AT31" i="1" s="1"/>
  <c r="AU31" i="1" s="1"/>
  <c r="AP31" i="1"/>
  <c r="AQ31" i="1" s="1"/>
  <c r="AR31" i="1" s="1"/>
  <c r="AN31" i="1"/>
  <c r="AO31" i="1" s="1"/>
  <c r="AM31" i="1"/>
  <c r="AS30" i="1"/>
  <c r="AT30" i="1" s="1"/>
  <c r="AU30" i="1" s="1"/>
  <c r="AQ30" i="1"/>
  <c r="AR30" i="1" s="1"/>
  <c r="AO30" i="1"/>
  <c r="AN30" i="1"/>
  <c r="AM30" i="1"/>
  <c r="AU29" i="1"/>
  <c r="AS29" i="1"/>
  <c r="AT29" i="1" s="1"/>
  <c r="AP29" i="1"/>
  <c r="AQ29" i="1" s="1"/>
  <c r="AR29" i="1" s="1"/>
  <c r="AM29" i="1"/>
  <c r="AN29" i="1" s="1"/>
  <c r="AO29" i="1" s="1"/>
  <c r="AU28" i="1"/>
  <c r="AS28" i="1"/>
  <c r="AT28" i="1" s="1"/>
  <c r="AP28" i="1"/>
  <c r="AQ28" i="1" s="1"/>
  <c r="AR28" i="1" s="1"/>
  <c r="AN28" i="1"/>
  <c r="AO28" i="1" s="1"/>
  <c r="AM28" i="1"/>
  <c r="AP27" i="1"/>
  <c r="AO27" i="1"/>
  <c r="AM27" i="1"/>
  <c r="AN27" i="1" s="1"/>
  <c r="AU26" i="1"/>
  <c r="AS26" i="1"/>
  <c r="AT26" i="1" s="1"/>
  <c r="AP26" i="1"/>
  <c r="AQ26" i="1" s="1"/>
  <c r="AR26" i="1" s="1"/>
  <c r="AO26" i="1"/>
  <c r="AN26" i="1"/>
  <c r="AM26" i="1"/>
  <c r="AT25" i="1"/>
  <c r="AU25" i="1" s="1"/>
  <c r="AS25" i="1"/>
  <c r="AP25" i="1"/>
  <c r="AN25" i="1"/>
  <c r="AO25" i="1" s="1"/>
  <c r="AM25" i="1"/>
  <c r="AU24" i="1"/>
  <c r="AT24" i="1"/>
  <c r="AS24" i="1"/>
  <c r="AR24" i="1"/>
  <c r="AP24" i="1"/>
  <c r="AQ24" i="1" s="1"/>
  <c r="AO24" i="1"/>
  <c r="AM24" i="1"/>
  <c r="AS23" i="1"/>
  <c r="AT23" i="1" s="1"/>
  <c r="AU23" i="1" s="1"/>
  <c r="AP23" i="1"/>
  <c r="AQ23" i="1" s="1"/>
  <c r="AR23" i="1" s="1"/>
  <c r="AN23" i="1"/>
  <c r="AO23" i="1" s="1"/>
  <c r="AM23" i="1"/>
  <c r="AS22" i="1"/>
  <c r="AT22" i="1" s="1"/>
  <c r="AU22" i="1" s="1"/>
  <c r="AQ22" i="1"/>
  <c r="AR22" i="1" s="1"/>
  <c r="AO22" i="1"/>
  <c r="AN22" i="1"/>
  <c r="AM22" i="1"/>
  <c r="AU21" i="1"/>
  <c r="AS21" i="1"/>
  <c r="AT21" i="1" s="1"/>
  <c r="AP21" i="1"/>
  <c r="AQ21" i="1" s="1"/>
  <c r="AR21" i="1" s="1"/>
  <c r="AM21" i="1"/>
  <c r="AN21" i="1" s="1"/>
  <c r="AO21" i="1" s="1"/>
  <c r="AO20" i="1"/>
  <c r="BG352" i="1"/>
  <c r="BE352" i="1"/>
  <c r="BC352" i="1"/>
  <c r="BA352" i="1"/>
  <c r="BF352" i="1"/>
  <c r="BG351" i="1"/>
  <c r="BE351" i="1"/>
  <c r="BC351" i="1"/>
  <c r="BB351" i="1"/>
  <c r="BA351" i="1"/>
  <c r="BG350" i="1"/>
  <c r="BE350" i="1"/>
  <c r="BC350" i="1"/>
  <c r="BA350" i="1"/>
  <c r="BB350" i="1"/>
  <c r="BF350" i="1"/>
  <c r="BG349" i="1"/>
  <c r="BE349" i="1"/>
  <c r="BC349" i="1"/>
  <c r="BA349" i="1"/>
  <c r="AV349" i="1"/>
  <c r="BF349" i="1"/>
  <c r="BG348" i="1"/>
  <c r="BE348" i="1"/>
  <c r="BC348" i="1"/>
  <c r="BB348" i="1"/>
  <c r="BA348" i="1"/>
  <c r="AW348" i="1"/>
  <c r="BG347" i="1"/>
  <c r="BE347" i="1"/>
  <c r="BC347" i="1"/>
  <c r="BG346" i="1"/>
  <c r="BE346" i="1"/>
  <c r="BC346" i="1"/>
  <c r="BA346" i="1"/>
  <c r="AW346" i="1"/>
  <c r="BG345" i="1"/>
  <c r="BE345" i="1"/>
  <c r="BD345" i="1"/>
  <c r="BC345" i="1"/>
  <c r="BG344" i="1"/>
  <c r="BE344" i="1"/>
  <c r="BC344" i="1"/>
  <c r="BB344" i="1"/>
  <c r="BA344" i="1"/>
  <c r="BF344" i="1"/>
  <c r="BG343" i="1"/>
  <c r="BE343" i="1"/>
  <c r="BC343" i="1"/>
  <c r="BA343" i="1"/>
  <c r="BD343" i="1"/>
  <c r="AW343" i="1"/>
  <c r="AV343" i="1"/>
  <c r="BG342" i="1"/>
  <c r="BE342" i="1"/>
  <c r="BC342" i="1"/>
  <c r="BA342" i="1"/>
  <c r="BG341" i="1"/>
  <c r="BE341" i="1"/>
  <c r="BD341" i="1"/>
  <c r="BC341" i="1"/>
  <c r="BA341" i="1"/>
  <c r="AV341" i="1"/>
  <c r="BG340" i="1"/>
  <c r="BE340" i="1"/>
  <c r="BD340" i="1"/>
  <c r="BC340" i="1"/>
  <c r="BA340" i="1"/>
  <c r="BG339" i="1"/>
  <c r="BE339" i="1"/>
  <c r="BC339" i="1"/>
  <c r="BA339" i="1"/>
  <c r="BD339" i="1"/>
  <c r="AW339" i="1"/>
  <c r="BG338" i="1"/>
  <c r="BE338" i="1"/>
  <c r="BD338" i="1"/>
  <c r="BC338" i="1"/>
  <c r="BA338" i="1"/>
  <c r="BB338" i="1"/>
  <c r="AW338" i="1"/>
  <c r="BF338" i="1"/>
  <c r="BG337" i="1"/>
  <c r="BE337" i="1"/>
  <c r="BC337" i="1"/>
  <c r="BA337" i="1"/>
  <c r="BF337" i="1"/>
  <c r="BG336" i="1"/>
  <c r="BE336" i="1"/>
  <c r="BC336" i="1"/>
  <c r="BA336" i="1"/>
  <c r="BF336" i="1"/>
  <c r="BG335" i="1"/>
  <c r="BE335" i="1"/>
  <c r="BC335" i="1"/>
  <c r="BA335" i="1"/>
  <c r="BD335" i="1"/>
  <c r="AV335" i="1"/>
  <c r="BG334" i="1"/>
  <c r="BE334" i="1"/>
  <c r="BC334" i="1"/>
  <c r="BA334" i="1"/>
  <c r="BB334" i="1"/>
  <c r="AW334" i="1"/>
  <c r="AV334" i="1"/>
  <c r="BG333" i="1"/>
  <c r="BE333" i="1"/>
  <c r="BC333" i="1"/>
  <c r="AW333" i="1"/>
  <c r="BA174" i="1"/>
  <c r="BA190" i="1"/>
  <c r="BA233" i="1"/>
  <c r="BA234" i="1"/>
  <c r="BA254" i="1"/>
  <c r="BA262" i="1"/>
  <c r="BA270" i="1"/>
  <c r="BA290" i="1"/>
  <c r="BA306" i="1"/>
  <c r="BA310" i="1"/>
  <c r="BA313" i="1"/>
  <c r="BA318" i="1"/>
  <c r="BA330" i="1"/>
  <c r="BA332" i="1"/>
  <c r="AW328" i="1"/>
  <c r="AW326" i="1"/>
  <c r="AW325" i="1"/>
  <c r="AV324" i="1"/>
  <c r="BA322" i="1"/>
  <c r="AW304" i="1"/>
  <c r="BA302" i="1"/>
  <c r="BA301" i="1"/>
  <c r="AW301" i="1"/>
  <c r="AW293" i="1"/>
  <c r="BA292" i="1"/>
  <c r="AV292" i="1"/>
  <c r="BA287" i="1"/>
  <c r="AW286" i="1"/>
  <c r="BA284" i="1"/>
  <c r="AV284" i="1"/>
  <c r="AW282" i="1"/>
  <c r="BA282" i="1"/>
  <c r="BA280" i="1"/>
  <c r="AW279" i="1"/>
  <c r="BA279" i="1"/>
  <c r="AV279" i="1"/>
  <c r="BA276" i="1"/>
  <c r="AV276" i="1"/>
  <c r="AW272" i="1"/>
  <c r="BA272" i="1"/>
  <c r="BA269" i="1"/>
  <c r="BA261" i="1"/>
  <c r="AV261" i="1"/>
  <c r="BA259" i="1"/>
  <c r="AW256" i="1"/>
  <c r="BA253" i="1"/>
  <c r="AW248" i="1"/>
  <c r="BA247" i="1"/>
  <c r="AW243" i="1"/>
  <c r="BA243" i="1"/>
  <c r="AW239" i="1"/>
  <c r="AW237" i="1"/>
  <c r="BA237" i="1"/>
  <c r="BA232" i="1"/>
  <c r="BA231" i="1"/>
  <c r="AV231" i="1"/>
  <c r="AW230" i="1"/>
  <c r="AV229" i="1"/>
  <c r="AW228" i="1"/>
  <c r="BA226" i="1"/>
  <c r="BA224" i="1"/>
  <c r="BA223" i="1"/>
  <c r="AW222" i="1"/>
  <c r="AV221" i="1"/>
  <c r="AV220" i="1"/>
  <c r="BA218" i="1"/>
  <c r="AV216" i="1"/>
  <c r="BA215" i="1"/>
  <c r="AV215" i="1"/>
  <c r="AW212" i="1"/>
  <c r="BA212" i="1"/>
  <c r="AV212" i="1"/>
  <c r="BA207" i="1"/>
  <c r="AW206" i="1"/>
  <c r="BA205" i="1"/>
  <c r="AW204" i="1"/>
  <c r="BA204" i="1"/>
  <c r="AV204" i="1"/>
  <c r="AW200" i="1"/>
  <c r="AV200" i="1"/>
  <c r="BA197" i="1"/>
  <c r="AV197" i="1"/>
  <c r="AW195" i="1"/>
  <c r="AW194" i="1"/>
  <c r="BA194" i="1"/>
  <c r="AW192" i="1"/>
  <c r="AW191" i="1"/>
  <c r="AV189" i="1"/>
  <c r="BA188" i="1"/>
  <c r="AV188" i="1"/>
  <c r="AW187" i="1"/>
  <c r="BA186" i="1"/>
  <c r="BA182" i="1"/>
  <c r="AV182" i="1"/>
  <c r="BA181" i="1"/>
  <c r="BA180" i="1"/>
  <c r="BA178" i="1"/>
  <c r="AV178" i="1"/>
  <c r="BA175" i="1"/>
  <c r="BA173" i="1"/>
  <c r="AW172" i="1"/>
  <c r="BA172" i="1"/>
  <c r="BA170" i="1"/>
  <c r="BA168" i="1"/>
  <c r="AV168" i="1"/>
  <c r="BA165" i="1"/>
  <c r="AW164" i="1"/>
  <c r="BA164" i="1"/>
  <c r="BA162" i="1"/>
  <c r="BA160" i="1"/>
  <c r="AW158" i="1"/>
  <c r="BA157" i="1"/>
  <c r="BA156" i="1"/>
  <c r="AW151" i="1"/>
  <c r="BA151" i="1"/>
  <c r="AV151" i="1"/>
  <c r="BA144" i="1"/>
  <c r="AV144" i="1"/>
  <c r="AV143" i="1"/>
  <c r="AV142" i="1"/>
  <c r="BA141" i="1"/>
  <c r="AV141" i="1"/>
  <c r="AW140" i="1"/>
  <c r="AV140" i="1"/>
  <c r="AW139" i="1"/>
  <c r="AW138" i="1"/>
  <c r="AW135" i="1"/>
  <c r="BA135" i="1"/>
  <c r="AW134" i="1"/>
  <c r="BA134" i="1"/>
  <c r="BA132" i="1"/>
  <c r="BA130" i="1"/>
  <c r="AW130" i="1"/>
  <c r="AV128" i="1"/>
  <c r="AW127" i="1"/>
  <c r="BA126" i="1"/>
  <c r="BA125" i="1"/>
  <c r="AV125" i="1"/>
  <c r="AW124" i="1"/>
  <c r="AW121" i="1"/>
  <c r="AV118" i="1"/>
  <c r="AW117" i="1"/>
  <c r="BA116" i="1"/>
  <c r="AW115" i="1"/>
  <c r="AW112" i="1"/>
  <c r="BA112" i="1"/>
  <c r="AV112" i="1"/>
  <c r="BA110" i="1"/>
  <c r="AV110" i="1"/>
  <c r="AW108" i="1"/>
  <c r="BA108" i="1"/>
  <c r="AW107" i="1"/>
  <c r="AW104" i="1"/>
  <c r="BA104" i="1"/>
  <c r="AV104" i="1"/>
  <c r="BA103" i="1"/>
  <c r="AV102" i="1"/>
  <c r="BA100" i="1"/>
  <c r="AW100" i="1"/>
  <c r="AV100" i="1"/>
  <c r="AW99" i="1"/>
  <c r="BA94" i="1"/>
  <c r="AW93" i="1"/>
  <c r="AW92" i="1"/>
  <c r="AV92" i="1"/>
  <c r="AW91" i="1"/>
  <c r="BA88" i="1"/>
  <c r="BA87" i="1"/>
  <c r="AV87" i="1"/>
  <c r="AV86" i="1"/>
  <c r="AW85" i="1"/>
  <c r="BA85" i="1"/>
  <c r="BA84" i="1"/>
  <c r="AW84" i="1"/>
  <c r="AW80" i="1"/>
  <c r="BA80" i="1"/>
  <c r="AW78" i="1"/>
  <c r="BA77" i="1"/>
  <c r="AV77" i="1"/>
  <c r="AW76" i="1"/>
  <c r="BA76" i="1"/>
  <c r="AW72" i="1"/>
  <c r="BA72" i="1"/>
  <c r="AW70" i="1"/>
  <c r="AV70" i="1"/>
  <c r="AW69" i="1"/>
  <c r="BA69" i="1"/>
  <c r="AV69" i="1"/>
  <c r="AW68" i="1"/>
  <c r="BA67" i="1"/>
  <c r="BA66" i="1"/>
  <c r="AW64" i="1"/>
  <c r="BA64" i="1"/>
  <c r="AV64" i="1"/>
  <c r="AV62" i="1"/>
  <c r="BA60" i="1"/>
  <c r="AW59" i="1"/>
  <c r="BA58" i="1"/>
  <c r="AW56" i="1"/>
  <c r="AW55" i="1"/>
  <c r="AW54" i="1"/>
  <c r="BA53" i="1"/>
  <c r="AW50" i="1"/>
  <c r="AW48" i="1"/>
  <c r="AW47" i="1"/>
  <c r="AW46" i="1"/>
  <c r="BA46" i="1"/>
  <c r="BA43" i="1"/>
  <c r="AW42" i="1"/>
  <c r="AW40" i="1"/>
  <c r="AV40" i="1"/>
  <c r="AW39" i="1"/>
  <c r="AV37" i="1"/>
  <c r="AW36" i="1"/>
  <c r="AW34" i="1"/>
  <c r="BA34" i="1"/>
  <c r="AW32" i="1"/>
  <c r="AV32" i="1"/>
  <c r="AW31" i="1"/>
  <c r="BA31" i="1"/>
  <c r="AV31" i="1"/>
  <c r="BC31" i="1"/>
  <c r="AV30" i="1"/>
  <c r="BA29" i="1"/>
  <c r="BA28" i="1"/>
  <c r="BA27" i="1"/>
  <c r="AW26" i="1"/>
  <c r="BA26" i="1"/>
  <c r="AW24" i="1"/>
  <c r="BA24" i="1"/>
  <c r="BA23" i="1"/>
  <c r="AW22" i="1"/>
  <c r="BA22" i="1"/>
  <c r="BA21" i="1"/>
  <c r="AW20" i="1"/>
  <c r="BA20" i="1"/>
  <c r="AV20" i="1"/>
  <c r="AM20" i="1"/>
  <c r="AN20" i="1" s="1"/>
  <c r="BL18" i="1"/>
  <c r="BM18" i="1" s="1"/>
  <c r="BN18" i="1" s="1"/>
  <c r="BO18" i="1" s="1"/>
  <c r="BP18" i="1" s="1"/>
  <c r="BQ18" i="1" s="1"/>
  <c r="BR18" i="1" s="1"/>
  <c r="BS18" i="1" s="1"/>
  <c r="BT18" i="1" s="1"/>
  <c r="BU18" i="1" s="1"/>
  <c r="BV18" i="1" s="1"/>
  <c r="BW18" i="1" s="1"/>
  <c r="BX18" i="1" s="1"/>
  <c r="BY18" i="1" s="1"/>
  <c r="BZ18" i="1" s="1"/>
  <c r="CA18" i="1" s="1"/>
  <c r="CB18" i="1" s="1"/>
  <c r="CC18" i="1" s="1"/>
  <c r="CD18" i="1" s="1"/>
  <c r="AX18" i="1"/>
  <c r="AW18" i="1"/>
  <c r="AV18" i="1"/>
  <c r="AK18" i="1"/>
  <c r="AL18" i="1" s="1"/>
  <c r="AJ18" i="1"/>
  <c r="AH18" i="1"/>
  <c r="AF18" i="1"/>
  <c r="AD18" i="1"/>
  <c r="AC18" i="1"/>
  <c r="AB18" i="1"/>
  <c r="AA18" i="1"/>
  <c r="V18" i="1"/>
  <c r="Q18" i="1"/>
  <c r="G18" i="1"/>
  <c r="B18" i="1"/>
  <c r="AW30" i="1" l="1"/>
  <c r="AW147" i="1"/>
  <c r="AW247" i="1"/>
  <c r="AW309" i="1"/>
  <c r="AW372" i="1"/>
  <c r="AL393" i="1"/>
  <c r="AW320" i="1"/>
  <c r="AW342" i="1"/>
  <c r="BH386" i="1"/>
  <c r="BH394" i="1"/>
  <c r="BH388" i="1"/>
  <c r="AL390" i="1"/>
  <c r="BH396" i="1"/>
  <c r="AL382" i="1"/>
  <c r="AW53" i="1"/>
  <c r="AW275" i="1"/>
  <c r="AW294" i="1"/>
  <c r="AL383" i="1"/>
  <c r="AW385" i="1"/>
  <c r="AW387" i="1"/>
  <c r="AW395" i="1"/>
  <c r="BH393" i="1"/>
  <c r="AL398" i="1"/>
  <c r="AW175" i="1"/>
  <c r="AW300" i="1"/>
  <c r="AW109" i="1"/>
  <c r="AW166" i="1"/>
  <c r="AN376" i="1"/>
  <c r="AN368" i="1"/>
  <c r="AN360" i="1"/>
  <c r="AO360" i="1" s="1"/>
  <c r="AN352" i="1"/>
  <c r="AN336" i="1"/>
  <c r="AN328" i="1"/>
  <c r="AO328" i="1" s="1"/>
  <c r="AN320" i="1"/>
  <c r="AO320" i="1" s="1"/>
  <c r="AN304" i="1"/>
  <c r="AN296" i="1"/>
  <c r="AO296" i="1" s="1"/>
  <c r="AN280" i="1"/>
  <c r="AO280" i="1" s="1"/>
  <c r="AN264" i="1"/>
  <c r="AO264" i="1" s="1"/>
  <c r="AN256" i="1"/>
  <c r="AO256" i="1" s="1"/>
  <c r="AN248" i="1"/>
  <c r="AO248" i="1" s="1"/>
  <c r="AN232" i="1"/>
  <c r="AN224" i="1"/>
  <c r="AO224" i="1" s="1"/>
  <c r="AN208" i="1"/>
  <c r="AO208" i="1" s="1"/>
  <c r="AN200" i="1"/>
  <c r="AO200" i="1" s="1"/>
  <c r="AN192" i="1"/>
  <c r="AO192" i="1" s="1"/>
  <c r="AN184" i="1"/>
  <c r="AO184" i="1" s="1"/>
  <c r="AN168" i="1"/>
  <c r="AN160" i="1"/>
  <c r="AO160" i="1" s="1"/>
  <c r="AN152" i="1"/>
  <c r="AN144" i="1"/>
  <c r="AO144" i="1" s="1"/>
  <c r="AN136" i="1"/>
  <c r="AN120" i="1"/>
  <c r="AN104" i="1"/>
  <c r="AO104" i="1" s="1"/>
  <c r="AN96" i="1"/>
  <c r="AO96" i="1" s="1"/>
  <c r="AN80" i="1"/>
  <c r="AO80" i="1" s="1"/>
  <c r="AN72" i="1"/>
  <c r="AO72" i="1" s="1"/>
  <c r="AN64" i="1"/>
  <c r="AN48" i="1"/>
  <c r="AN32" i="1"/>
  <c r="AN24" i="1"/>
  <c r="AT83" i="1"/>
  <c r="BF184" i="1"/>
  <c r="AT373" i="1"/>
  <c r="BF356" i="1"/>
  <c r="AT356" i="1"/>
  <c r="AU356" i="1" s="1"/>
  <c r="AL312" i="1"/>
  <c r="BB335" i="1"/>
  <c r="BB346" i="1"/>
  <c r="AN339" i="1"/>
  <c r="AQ352" i="1"/>
  <c r="AR352" i="1" s="1"/>
  <c r="BF365" i="1"/>
  <c r="AT365" i="1"/>
  <c r="AQ379" i="1"/>
  <c r="AW44" i="1"/>
  <c r="AW132" i="1"/>
  <c r="AW148" i="1"/>
  <c r="BB343" i="1"/>
  <c r="AT372" i="1"/>
  <c r="AU372" i="1" s="1"/>
  <c r="BF369" i="1"/>
  <c r="AT369" i="1"/>
  <c r="AU369" i="1" s="1"/>
  <c r="AN366" i="1"/>
  <c r="AO366" i="1" s="1"/>
  <c r="AN355" i="1"/>
  <c r="AO355" i="1" s="1"/>
  <c r="AW186" i="1"/>
  <c r="AW298" i="1"/>
  <c r="AW150" i="1"/>
  <c r="AN342" i="1"/>
  <c r="BB349" i="1"/>
  <c r="AN349" i="1"/>
  <c r="AO349" i="1" s="1"/>
  <c r="BD372" i="1"/>
  <c r="AQ372" i="1"/>
  <c r="AR372" i="1" s="1"/>
  <c r="BB341" i="1"/>
  <c r="AN341" i="1"/>
  <c r="AO341" i="1" s="1"/>
  <c r="AW310" i="1"/>
  <c r="AW318" i="1"/>
  <c r="AW340" i="1"/>
  <c r="AN333" i="1"/>
  <c r="AO333" i="1" s="1"/>
  <c r="AN378" i="1"/>
  <c r="AO378" i="1" s="1"/>
  <c r="AQ376" i="1"/>
  <c r="AN370" i="1"/>
  <c r="AO370" i="1" s="1"/>
  <c r="AW365" i="1"/>
  <c r="AT357" i="1"/>
  <c r="AU357" i="1" s="1"/>
  <c r="AT380" i="1"/>
  <c r="AU380" i="1" s="1"/>
  <c r="AQ313" i="1"/>
  <c r="AR313" i="1" s="1"/>
  <c r="AQ297" i="1"/>
  <c r="AQ289" i="1"/>
  <c r="AR289" i="1" s="1"/>
  <c r="AQ265" i="1"/>
  <c r="AQ257" i="1"/>
  <c r="AR257" i="1" s="1"/>
  <c r="AQ249" i="1"/>
  <c r="AQ241" i="1"/>
  <c r="AR241" i="1" s="1"/>
  <c r="AQ233" i="1"/>
  <c r="AQ225" i="1"/>
  <c r="AR225" i="1" s="1"/>
  <c r="AQ217" i="1"/>
  <c r="AQ209" i="1"/>
  <c r="AQ193" i="1"/>
  <c r="AR193" i="1" s="1"/>
  <c r="AQ185" i="1"/>
  <c r="AQ177" i="1"/>
  <c r="AR177" i="1" s="1"/>
  <c r="AQ153" i="1"/>
  <c r="AR153" i="1" s="1"/>
  <c r="AQ121" i="1"/>
  <c r="AR121" i="1" s="1"/>
  <c r="AQ73" i="1"/>
  <c r="AR73" i="1" s="1"/>
  <c r="AQ57" i="1"/>
  <c r="AR57" i="1" s="1"/>
  <c r="AQ49" i="1"/>
  <c r="AR49" i="1" s="1"/>
  <c r="AQ33" i="1"/>
  <c r="AR33" i="1" s="1"/>
  <c r="AQ25" i="1"/>
  <c r="AR25" i="1" s="1"/>
  <c r="AN369" i="1"/>
  <c r="AO369" i="1" s="1"/>
  <c r="AN353" i="1"/>
  <c r="AN329" i="1"/>
  <c r="AN321" i="1"/>
  <c r="AO321" i="1" s="1"/>
  <c r="AN305" i="1"/>
  <c r="AO305" i="1" s="1"/>
  <c r="AN281" i="1"/>
  <c r="AN257" i="1"/>
  <c r="AN249" i="1"/>
  <c r="AN233" i="1"/>
  <c r="AN225" i="1"/>
  <c r="AN201" i="1"/>
  <c r="AO201" i="1" s="1"/>
  <c r="AN193" i="1"/>
  <c r="AN177" i="1"/>
  <c r="AN153" i="1"/>
  <c r="AO153" i="1" s="1"/>
  <c r="AN145" i="1"/>
  <c r="AO145" i="1" s="1"/>
  <c r="AN129" i="1"/>
  <c r="AO129" i="1" s="1"/>
  <c r="AN121" i="1"/>
  <c r="AO121" i="1" s="1"/>
  <c r="AN105" i="1"/>
  <c r="AN81" i="1"/>
  <c r="AN65" i="1"/>
  <c r="AO65" i="1" s="1"/>
  <c r="AN57" i="1"/>
  <c r="AO57" i="1" s="1"/>
  <c r="AN33" i="1"/>
  <c r="AO33" i="1" s="1"/>
  <c r="AQ355" i="1"/>
  <c r="AQ337" i="1"/>
  <c r="AR337" i="1" s="1"/>
  <c r="AQ344" i="1"/>
  <c r="BF343" i="1"/>
  <c r="BF345" i="1"/>
  <c r="BF342" i="1"/>
  <c r="AN345" i="1"/>
  <c r="AN337" i="1"/>
  <c r="AW347" i="1"/>
  <c r="AN354" i="1"/>
  <c r="AO354" i="1" s="1"/>
  <c r="AQ367" i="1"/>
  <c r="AQ360" i="1"/>
  <c r="AN364" i="1"/>
  <c r="AO364" i="1" s="1"/>
  <c r="AN363" i="1"/>
  <c r="AO363" i="1" s="1"/>
  <c r="BF361" i="1"/>
  <c r="AN362" i="1"/>
  <c r="AO362" i="1" s="1"/>
  <c r="AW371" i="1"/>
  <c r="AQ371" i="1"/>
  <c r="AQ375" i="1"/>
  <c r="AR375" i="1" s="1"/>
  <c r="BF377" i="1"/>
  <c r="AN375" i="1"/>
  <c r="AT155" i="1"/>
  <c r="AU155" i="1" s="1"/>
  <c r="AT243" i="1"/>
  <c r="AT259" i="1"/>
  <c r="AJ355" i="1"/>
  <c r="AJ339" i="1"/>
  <c r="AJ307" i="1"/>
  <c r="BF307" i="1" s="1"/>
  <c r="AJ275" i="1"/>
  <c r="AJ163" i="1"/>
  <c r="BF163" i="1" s="1"/>
  <c r="BG163" i="1" s="1"/>
  <c r="AJ75" i="1"/>
  <c r="AT43" i="1"/>
  <c r="AU43" i="1" s="1"/>
  <c r="AT35" i="1"/>
  <c r="AU35" i="1" s="1"/>
  <c r="AT91" i="1"/>
  <c r="AU91" i="1" s="1"/>
  <c r="AT219" i="1"/>
  <c r="AU219" i="1" s="1"/>
  <c r="AT283" i="1"/>
  <c r="AU283" i="1" s="1"/>
  <c r="AT331" i="1"/>
  <c r="AU331" i="1" s="1"/>
  <c r="BF364" i="1"/>
  <c r="AT379" i="1"/>
  <c r="AJ195" i="1"/>
  <c r="AJ115" i="1"/>
  <c r="AJ59" i="1"/>
  <c r="AT99" i="1"/>
  <c r="AT123" i="1"/>
  <c r="AU123" i="1" s="1"/>
  <c r="AT251" i="1"/>
  <c r="AU251" i="1" s="1"/>
  <c r="AT323" i="1"/>
  <c r="AT347" i="1"/>
  <c r="BF375" i="1"/>
  <c r="AJ315" i="1"/>
  <c r="BF315" i="1" s="1"/>
  <c r="AJ171" i="1"/>
  <c r="AT267" i="1"/>
  <c r="AU267" i="1" s="1"/>
  <c r="AT363" i="1"/>
  <c r="AJ83" i="1"/>
  <c r="BF379" i="1"/>
  <c r="BF363" i="1"/>
  <c r="BF355" i="1"/>
  <c r="AT131" i="1"/>
  <c r="AT203" i="1"/>
  <c r="AT299" i="1"/>
  <c r="BF351" i="1"/>
  <c r="AJ179" i="1"/>
  <c r="AT291" i="1"/>
  <c r="BF376" i="1"/>
  <c r="BF367" i="1"/>
  <c r="AQ27" i="1"/>
  <c r="AR27" i="1" s="1"/>
  <c r="AQ35" i="1"/>
  <c r="AR35" i="1" s="1"/>
  <c r="AQ43" i="1"/>
  <c r="AR43" i="1" s="1"/>
  <c r="AQ51" i="1"/>
  <c r="AR51" i="1" s="1"/>
  <c r="AQ97" i="1"/>
  <c r="AR97" i="1" s="1"/>
  <c r="AQ123" i="1"/>
  <c r="AR123" i="1" s="1"/>
  <c r="AQ161" i="1"/>
  <c r="AR161" i="1" s="1"/>
  <c r="AQ187" i="1"/>
  <c r="AQ211" i="1"/>
  <c r="AQ273" i="1"/>
  <c r="AR273" i="1" s="1"/>
  <c r="AQ281" i="1"/>
  <c r="AR281" i="1" s="1"/>
  <c r="AQ331" i="1"/>
  <c r="AR331" i="1" s="1"/>
  <c r="BA33" i="1"/>
  <c r="BA249" i="1"/>
  <c r="BA347" i="1"/>
  <c r="AQ59" i="1"/>
  <c r="AR59" i="1" s="1"/>
  <c r="AQ129" i="1"/>
  <c r="AR129" i="1" s="1"/>
  <c r="AQ227" i="1"/>
  <c r="AR227" i="1" s="1"/>
  <c r="AQ291" i="1"/>
  <c r="AR291" i="1" s="1"/>
  <c r="AQ305" i="1"/>
  <c r="AR305" i="1" s="1"/>
  <c r="AQ363" i="1"/>
  <c r="BA355" i="1"/>
  <c r="BA57" i="1"/>
  <c r="AQ89" i="1"/>
  <c r="AR89" i="1" s="1"/>
  <c r="AQ107" i="1"/>
  <c r="AR107" i="1" s="1"/>
  <c r="AQ147" i="1"/>
  <c r="AQ267" i="1"/>
  <c r="AQ299" i="1"/>
  <c r="AR299" i="1" s="1"/>
  <c r="AQ339" i="1"/>
  <c r="AR339" i="1" s="1"/>
  <c r="AQ235" i="1"/>
  <c r="AQ283" i="1"/>
  <c r="AQ345" i="1"/>
  <c r="AQ171" i="1"/>
  <c r="AQ203" i="1"/>
  <c r="AQ91" i="1"/>
  <c r="AR91" i="1" s="1"/>
  <c r="AQ139" i="1"/>
  <c r="AR139" i="1" s="1"/>
  <c r="AQ275" i="1"/>
  <c r="AR275" i="1" s="1"/>
  <c r="AQ75" i="1"/>
  <c r="AR75" i="1" s="1"/>
  <c r="AQ99" i="1"/>
  <c r="AR99" i="1" s="1"/>
  <c r="AQ169" i="1"/>
  <c r="AQ179" i="1"/>
  <c r="AR179" i="1" s="1"/>
  <c r="AQ195" i="1"/>
  <c r="AR195" i="1" s="1"/>
  <c r="AL49" i="1"/>
  <c r="AW49" i="1"/>
  <c r="AW41" i="1"/>
  <c r="AL41" i="1"/>
  <c r="AL33" i="1"/>
  <c r="AW33" i="1"/>
  <c r="AL345" i="1"/>
  <c r="AW345" i="1"/>
  <c r="AL337" i="1"/>
  <c r="AW337" i="1"/>
  <c r="AL281" i="1"/>
  <c r="AW281" i="1"/>
  <c r="AL233" i="1"/>
  <c r="AW233" i="1"/>
  <c r="AL201" i="1"/>
  <c r="AW201" i="1"/>
  <c r="AL145" i="1"/>
  <c r="AW145" i="1"/>
  <c r="AL129" i="1"/>
  <c r="AW129" i="1"/>
  <c r="AL57" i="1"/>
  <c r="BH57" i="1" s="1"/>
  <c r="AW57" i="1"/>
  <c r="AL217" i="1"/>
  <c r="AW217" i="1"/>
  <c r="AL177" i="1"/>
  <c r="AW177" i="1"/>
  <c r="AL65" i="1"/>
  <c r="AW65" i="1"/>
  <c r="AL273" i="1"/>
  <c r="BH273" i="1" s="1"/>
  <c r="AW273" i="1"/>
  <c r="AL73" i="1"/>
  <c r="AW73" i="1"/>
  <c r="AL353" i="1"/>
  <c r="AW353" i="1"/>
  <c r="AL265" i="1"/>
  <c r="AW265" i="1"/>
  <c r="AL209" i="1"/>
  <c r="AW209" i="1"/>
  <c r="AL137" i="1"/>
  <c r="AW137" i="1"/>
  <c r="AW344" i="1"/>
  <c r="AW38" i="1"/>
  <c r="AW178" i="1"/>
  <c r="AW245" i="1"/>
  <c r="AW253" i="1"/>
  <c r="AW263" i="1"/>
  <c r="AW322" i="1"/>
  <c r="AW332" i="1"/>
  <c r="AW341" i="1"/>
  <c r="AL302" i="1"/>
  <c r="AL268" i="1"/>
  <c r="AW285" i="1"/>
  <c r="AW81" i="1"/>
  <c r="AW224" i="1"/>
  <c r="AW335" i="1"/>
  <c r="AW336" i="1"/>
  <c r="AL220" i="1"/>
  <c r="AW116" i="1"/>
  <c r="AW126" i="1"/>
  <c r="AW176" i="1"/>
  <c r="AX396" i="1"/>
  <c r="AW66" i="1"/>
  <c r="AW198" i="1"/>
  <c r="AW259" i="1"/>
  <c r="AW288" i="1"/>
  <c r="AW351" i="1"/>
  <c r="AW23" i="1"/>
  <c r="AW58" i="1"/>
  <c r="AW352" i="1"/>
  <c r="AW214" i="1"/>
  <c r="AW251" i="1"/>
  <c r="AW306" i="1"/>
  <c r="AW349" i="1"/>
  <c r="AW350" i="1"/>
  <c r="AW376" i="1"/>
  <c r="AW360" i="1"/>
  <c r="AW356" i="1"/>
  <c r="BH380" i="1"/>
  <c r="AL364" i="1"/>
  <c r="AL358" i="1"/>
  <c r="BH358" i="1" s="1"/>
  <c r="AW367" i="1"/>
  <c r="AW373" i="1"/>
  <c r="AW357" i="1"/>
  <c r="AW379" i="1"/>
  <c r="AW363" i="1"/>
  <c r="BD374" i="1"/>
  <c r="AQ374" i="1"/>
  <c r="AR374" i="1" s="1"/>
  <c r="BD380" i="1"/>
  <c r="AQ350" i="1"/>
  <c r="AR350" i="1" s="1"/>
  <c r="AQ351" i="1"/>
  <c r="AR351" i="1" s="1"/>
  <c r="BD368" i="1"/>
  <c r="AQ368" i="1"/>
  <c r="AR368" i="1" s="1"/>
  <c r="BD358" i="1"/>
  <c r="AQ358" i="1"/>
  <c r="AR358" i="1" s="1"/>
  <c r="AX388" i="1"/>
  <c r="AW156" i="1"/>
  <c r="AQ145" i="1"/>
  <c r="AR145" i="1" s="1"/>
  <c r="AQ143" i="1"/>
  <c r="AR143" i="1" s="1"/>
  <c r="AQ219" i="1"/>
  <c r="AR219" i="1" s="1"/>
  <c r="AQ296" i="1"/>
  <c r="AR296" i="1" s="1"/>
  <c r="AQ325" i="1"/>
  <c r="AR325" i="1" s="1"/>
  <c r="AQ300" i="1"/>
  <c r="AR300" i="1" s="1"/>
  <c r="BH390" i="1"/>
  <c r="AX390" i="1"/>
  <c r="BH382" i="1"/>
  <c r="AX382" i="1"/>
  <c r="AX391" i="1"/>
  <c r="BH384" i="1"/>
  <c r="BH387" i="1"/>
  <c r="AX387" i="1"/>
  <c r="AX389" i="1"/>
  <c r="BH395" i="1"/>
  <c r="AX395" i="1"/>
  <c r="BH379" i="1"/>
  <c r="AX381" i="1"/>
  <c r="BF371" i="1"/>
  <c r="AW368" i="1"/>
  <c r="AW366" i="1"/>
  <c r="AL381" i="1"/>
  <c r="BH381" i="1" s="1"/>
  <c r="AX385" i="1"/>
  <c r="AL389" i="1"/>
  <c r="BH389" i="1" s="1"/>
  <c r="AX393" i="1"/>
  <c r="AL397" i="1"/>
  <c r="AX397" i="1" s="1"/>
  <c r="BF374" i="1"/>
  <c r="AX386" i="1"/>
  <c r="AX394" i="1"/>
  <c r="BF341" i="1"/>
  <c r="BF348" i="1"/>
  <c r="AW375" i="1"/>
  <c r="BF366" i="1"/>
  <c r="AL384" i="1"/>
  <c r="AX384" i="1" s="1"/>
  <c r="AL392" i="1"/>
  <c r="BH392" i="1" s="1"/>
  <c r="AV398" i="1"/>
  <c r="BH398" i="1" s="1"/>
  <c r="BH366" i="1"/>
  <c r="AV383" i="1"/>
  <c r="BH383" i="1" s="1"/>
  <c r="AV391" i="1"/>
  <c r="BH391" i="1" s="1"/>
  <c r="AV399" i="1"/>
  <c r="BH399" i="1" s="1"/>
  <c r="BF358" i="1"/>
  <c r="BF335" i="1"/>
  <c r="BF339" i="1"/>
  <c r="BF347" i="1"/>
  <c r="AW374" i="1"/>
  <c r="BF346" i="1"/>
  <c r="BF353" i="1"/>
  <c r="AW359" i="1"/>
  <c r="BH375" i="1"/>
  <c r="BH355" i="1"/>
  <c r="BH367" i="1"/>
  <c r="BI367" i="1" s="1"/>
  <c r="AX367" i="1" s="1"/>
  <c r="BH374" i="1"/>
  <c r="BH359" i="1"/>
  <c r="AW378" i="1"/>
  <c r="BH377" i="1"/>
  <c r="AV371" i="1"/>
  <c r="BH371" i="1" s="1"/>
  <c r="AW370" i="1"/>
  <c r="BH369" i="1"/>
  <c r="BI369" i="1" s="1"/>
  <c r="AX369" i="1" s="1"/>
  <c r="BH365" i="1"/>
  <c r="AV363" i="1"/>
  <c r="BH363" i="1" s="1"/>
  <c r="AW362" i="1"/>
  <c r="BH361" i="1"/>
  <c r="AV356" i="1"/>
  <c r="BH356" i="1" s="1"/>
  <c r="AW355" i="1"/>
  <c r="BH354" i="1"/>
  <c r="BI354" i="1" s="1"/>
  <c r="AX354" i="1" s="1"/>
  <c r="AW377" i="1"/>
  <c r="BH376" i="1"/>
  <c r="AW369" i="1"/>
  <c r="BH368" i="1"/>
  <c r="BI368" i="1" s="1"/>
  <c r="AX368" i="1" s="1"/>
  <c r="AW361" i="1"/>
  <c r="BH360" i="1"/>
  <c r="AW354" i="1"/>
  <c r="BH378" i="1"/>
  <c r="BI378" i="1" s="1"/>
  <c r="AX378" i="1" s="1"/>
  <c r="BH370" i="1"/>
  <c r="BI370" i="1" s="1"/>
  <c r="AX370" i="1" s="1"/>
  <c r="BH362" i="1"/>
  <c r="AV353" i="1"/>
  <c r="BH341" i="1"/>
  <c r="BI341" i="1" s="1"/>
  <c r="AV340" i="1"/>
  <c r="AV344" i="1"/>
  <c r="AV348" i="1"/>
  <c r="AV352" i="1"/>
  <c r="AV336" i="1"/>
  <c r="BH336" i="1" s="1"/>
  <c r="BI336" i="1" s="1"/>
  <c r="BH335" i="1"/>
  <c r="BI335" i="1" s="1"/>
  <c r="BH339" i="1"/>
  <c r="BH343" i="1"/>
  <c r="BI343" i="1" s="1"/>
  <c r="BH347" i="1"/>
  <c r="BI347" i="1" s="1"/>
  <c r="BH351" i="1"/>
  <c r="BI351" i="1" s="1"/>
  <c r="BA246" i="1"/>
  <c r="BA297" i="1"/>
  <c r="BH143" i="1"/>
  <c r="BB31" i="1"/>
  <c r="BA225" i="1"/>
  <c r="BA241" i="1"/>
  <c r="BF185" i="1"/>
  <c r="AW260" i="1"/>
  <c r="BA324" i="1"/>
  <c r="AW142" i="1"/>
  <c r="BH229" i="1"/>
  <c r="AW183" i="1"/>
  <c r="AW227" i="1"/>
  <c r="BH228" i="1"/>
  <c r="AW96" i="1"/>
  <c r="BH107" i="1"/>
  <c r="BI107" i="1" s="1"/>
  <c r="AX107" i="1" s="1"/>
  <c r="AW219" i="1"/>
  <c r="AW106" i="1"/>
  <c r="BF207" i="1"/>
  <c r="BD318" i="1"/>
  <c r="BH27" i="1"/>
  <c r="AW266" i="1"/>
  <c r="AW77" i="1"/>
  <c r="BD263" i="1"/>
  <c r="BF280" i="1"/>
  <c r="AW101" i="1"/>
  <c r="BH110" i="1"/>
  <c r="BH115" i="1"/>
  <c r="AW123" i="1"/>
  <c r="BB118" i="1"/>
  <c r="BD162" i="1"/>
  <c r="AW208" i="1"/>
  <c r="BH234" i="1"/>
  <c r="BD24" i="1"/>
  <c r="BH292" i="1"/>
  <c r="BD313" i="1"/>
  <c r="BH162" i="1"/>
  <c r="AW314" i="1"/>
  <c r="BD326" i="1"/>
  <c r="AW98" i="1"/>
  <c r="AW152" i="1"/>
  <c r="BF284" i="1"/>
  <c r="AW296" i="1"/>
  <c r="BF197" i="1"/>
  <c r="AW160" i="1"/>
  <c r="AW184" i="1"/>
  <c r="AW25" i="1"/>
  <c r="AW37" i="1"/>
  <c r="AW162" i="1"/>
  <c r="AW271" i="1"/>
  <c r="BB279" i="1"/>
  <c r="AW61" i="1"/>
  <c r="BF155" i="1"/>
  <c r="AW317" i="1"/>
  <c r="AV88" i="1"/>
  <c r="AW182" i="1"/>
  <c r="BH30" i="1"/>
  <c r="BD32" i="1"/>
  <c r="AW62" i="1"/>
  <c r="BA68" i="1"/>
  <c r="BB79" i="1"/>
  <c r="BA81" i="1"/>
  <c r="AW88" i="1"/>
  <c r="BH91" i="1"/>
  <c r="BF97" i="1"/>
  <c r="BA105" i="1"/>
  <c r="BD108" i="1"/>
  <c r="BH116" i="1"/>
  <c r="BH118" i="1"/>
  <c r="BD128" i="1"/>
  <c r="BA148" i="1"/>
  <c r="BD243" i="1"/>
  <c r="AW303" i="1"/>
  <c r="BD136" i="1"/>
  <c r="BA138" i="1"/>
  <c r="AW319" i="1"/>
  <c r="BF60" i="1"/>
  <c r="BD68" i="1"/>
  <c r="BH80" i="1"/>
  <c r="BF113" i="1"/>
  <c r="BD138" i="1"/>
  <c r="BH142" i="1"/>
  <c r="BD147" i="1"/>
  <c r="AW163" i="1"/>
  <c r="AW174" i="1"/>
  <c r="BA217" i="1"/>
  <c r="AW241" i="1"/>
  <c r="BH241" i="1"/>
  <c r="AW324" i="1"/>
  <c r="BA153" i="1"/>
  <c r="BD153" i="1"/>
  <c r="BE153" i="1" s="1"/>
  <c r="AW185" i="1"/>
  <c r="AW211" i="1"/>
  <c r="BB283" i="1"/>
  <c r="AW311" i="1"/>
  <c r="BH48" i="1"/>
  <c r="BD60" i="1"/>
  <c r="AW90" i="1"/>
  <c r="BH92" i="1"/>
  <c r="BA159" i="1"/>
  <c r="BH182" i="1"/>
  <c r="BH189" i="1"/>
  <c r="AW189" i="1"/>
  <c r="AW28" i="1"/>
  <c r="BH35" i="1"/>
  <c r="BH40" i="1"/>
  <c r="BD46" i="1"/>
  <c r="BF56" i="1"/>
  <c r="BA74" i="1"/>
  <c r="BD76" i="1"/>
  <c r="BH77" i="1"/>
  <c r="BD116" i="1"/>
  <c r="BA119" i="1"/>
  <c r="BH154" i="1"/>
  <c r="BF156" i="1"/>
  <c r="BA196" i="1"/>
  <c r="BF295" i="1"/>
  <c r="AW316" i="1"/>
  <c r="BH70" i="1"/>
  <c r="AW179" i="1"/>
  <c r="BF194" i="1"/>
  <c r="BD198" i="1"/>
  <c r="AV255" i="1"/>
  <c r="BH255" i="1" s="1"/>
  <c r="BA295" i="1"/>
  <c r="AW330" i="1"/>
  <c r="BH216" i="1"/>
  <c r="BA220" i="1"/>
  <c r="AW270" i="1"/>
  <c r="AW305" i="1"/>
  <c r="BD308" i="1"/>
  <c r="BD324" i="1"/>
  <c r="BH168" i="1"/>
  <c r="BB192" i="1"/>
  <c r="BH197" i="1"/>
  <c r="BA209" i="1"/>
  <c r="BD235" i="1"/>
  <c r="AW236" i="1"/>
  <c r="BA320" i="1"/>
  <c r="BD332" i="1"/>
  <c r="BE332" i="1" s="1"/>
  <c r="BD216" i="1"/>
  <c r="BD226" i="1"/>
  <c r="BH230" i="1"/>
  <c r="BH278" i="1"/>
  <c r="BF188" i="1"/>
  <c r="AW255" i="1"/>
  <c r="BD290" i="1"/>
  <c r="BH306" i="1"/>
  <c r="BH322" i="1"/>
  <c r="AW277" i="1"/>
  <c r="AV44" i="1"/>
  <c r="BH44" i="1" s="1"/>
  <c r="BB84" i="1"/>
  <c r="AV61" i="1"/>
  <c r="BH61" i="1" s="1"/>
  <c r="BF83" i="1"/>
  <c r="AV28" i="1"/>
  <c r="BH28" i="1" s="1"/>
  <c r="AV46" i="1"/>
  <c r="AV38" i="1"/>
  <c r="BH38" i="1" s="1"/>
  <c r="AV22" i="1"/>
  <c r="BB94" i="1"/>
  <c r="BB36" i="1"/>
  <c r="BA92" i="1"/>
  <c r="BF105" i="1"/>
  <c r="BH31" i="1"/>
  <c r="BA42" i="1"/>
  <c r="BA48" i="1"/>
  <c r="AW52" i="1"/>
  <c r="BF54" i="1"/>
  <c r="BH69" i="1"/>
  <c r="BF85" i="1"/>
  <c r="BB91" i="1"/>
  <c r="BA96" i="1"/>
  <c r="BB102" i="1"/>
  <c r="BD130" i="1"/>
  <c r="BF144" i="1"/>
  <c r="BH64" i="1"/>
  <c r="BD77" i="1"/>
  <c r="AW83" i="1"/>
  <c r="AW35" i="1"/>
  <c r="BD37" i="1"/>
  <c r="BA54" i="1"/>
  <c r="BF58" i="1"/>
  <c r="AW63" i="1"/>
  <c r="BF67" i="1"/>
  <c r="BD78" i="1"/>
  <c r="BH78" i="1"/>
  <c r="BA86" i="1"/>
  <c r="BA50" i="1"/>
  <c r="BA55" i="1"/>
  <c r="BA73" i="1"/>
  <c r="BF75" i="1"/>
  <c r="BA102" i="1"/>
  <c r="BA32" i="1"/>
  <c r="BF34" i="1"/>
  <c r="AW45" i="1"/>
  <c r="BA49" i="1"/>
  <c r="BH58" i="1"/>
  <c r="BD66" i="1"/>
  <c r="AW71" i="1"/>
  <c r="BH100" i="1"/>
  <c r="BA35" i="1"/>
  <c r="AV72" i="1"/>
  <c r="BH72" i="1" s="1"/>
  <c r="AW74" i="1"/>
  <c r="BA95" i="1"/>
  <c r="AV99" i="1"/>
  <c r="BH99" i="1" s="1"/>
  <c r="BD42" i="1"/>
  <c r="BB59" i="1"/>
  <c r="AW79" i="1"/>
  <c r="BH108" i="1"/>
  <c r="AW114" i="1"/>
  <c r="BA124" i="1"/>
  <c r="AW131" i="1"/>
  <c r="BA140" i="1"/>
  <c r="BB143" i="1"/>
  <c r="BH151" i="1"/>
  <c r="AW154" i="1"/>
  <c r="AW155" i="1"/>
  <c r="BH232" i="1"/>
  <c r="BD86" i="1"/>
  <c r="BF103" i="1"/>
  <c r="BA111" i="1"/>
  <c r="BA133" i="1"/>
  <c r="AW143" i="1"/>
  <c r="AW153" i="1"/>
  <c r="BA158" i="1"/>
  <c r="AW161" i="1"/>
  <c r="BA166" i="1"/>
  <c r="AW169" i="1"/>
  <c r="BA176" i="1"/>
  <c r="BF177" i="1"/>
  <c r="AW190" i="1"/>
  <c r="AV243" i="1"/>
  <c r="BA177" i="1"/>
  <c r="BF179" i="1"/>
  <c r="BA187" i="1"/>
  <c r="BA113" i="1"/>
  <c r="BA118" i="1"/>
  <c r="BA127" i="1"/>
  <c r="BH131" i="1"/>
  <c r="AW136" i="1"/>
  <c r="AW144" i="1"/>
  <c r="BD146" i="1"/>
  <c r="BA149" i="1"/>
  <c r="BA167" i="1"/>
  <c r="BD170" i="1"/>
  <c r="BA122" i="1"/>
  <c r="BH160" i="1"/>
  <c r="BD178" i="1"/>
  <c r="BA189" i="1"/>
  <c r="BD189" i="1"/>
  <c r="BH181" i="1"/>
  <c r="AW181" i="1"/>
  <c r="BB184" i="1"/>
  <c r="BC184" i="1" s="1"/>
  <c r="AV213" i="1"/>
  <c r="BH213" i="1" s="1"/>
  <c r="BF95" i="1"/>
  <c r="BD125" i="1"/>
  <c r="AW128" i="1"/>
  <c r="BH140" i="1"/>
  <c r="AW168" i="1"/>
  <c r="BH172" i="1"/>
  <c r="AV235" i="1"/>
  <c r="BH102" i="1"/>
  <c r="BF119" i="1"/>
  <c r="BD140" i="1"/>
  <c r="BB153" i="1"/>
  <c r="AW170" i="1"/>
  <c r="AW171" i="1"/>
  <c r="BA195" i="1"/>
  <c r="BB206" i="1"/>
  <c r="AW213" i="1"/>
  <c r="AV249" i="1"/>
  <c r="BH249" i="1" s="1"/>
  <c r="BA210" i="1"/>
  <c r="BD213" i="1"/>
  <c r="BA245" i="1"/>
  <c r="AW290" i="1"/>
  <c r="BH290" i="1"/>
  <c r="BB314" i="1"/>
  <c r="AW203" i="1"/>
  <c r="BD210" i="1"/>
  <c r="AW216" i="1"/>
  <c r="AW232" i="1"/>
  <c r="BH233" i="1"/>
  <c r="AW235" i="1"/>
  <c r="AW249" i="1"/>
  <c r="BA275" i="1"/>
  <c r="BD275" i="1"/>
  <c r="AW291" i="1"/>
  <c r="BH208" i="1"/>
  <c r="BA264" i="1"/>
  <c r="AW283" i="1"/>
  <c r="BH283" i="1"/>
  <c r="BD300" i="1"/>
  <c r="BA228" i="1"/>
  <c r="BB257" i="1"/>
  <c r="AW258" i="1"/>
  <c r="AW261" i="1"/>
  <c r="BH261" i="1"/>
  <c r="AV270" i="1"/>
  <c r="BH270" i="1" s="1"/>
  <c r="BA309" i="1"/>
  <c r="AV191" i="1"/>
  <c r="BH191" i="1" s="1"/>
  <c r="BI193" i="1" s="1"/>
  <c r="BH224" i="1"/>
  <c r="BA239" i="1"/>
  <c r="BA240" i="1"/>
  <c r="BH251" i="1"/>
  <c r="BA257" i="1"/>
  <c r="BF279" i="1"/>
  <c r="BA289" i="1"/>
  <c r="BA307" i="1"/>
  <c r="BD182" i="1"/>
  <c r="BA185" i="1"/>
  <c r="BA193" i="1"/>
  <c r="BA202" i="1"/>
  <c r="BD208" i="1"/>
  <c r="BD218" i="1"/>
  <c r="BH220" i="1"/>
  <c r="AW221" i="1"/>
  <c r="AW229" i="1"/>
  <c r="BA238" i="1"/>
  <c r="AW242" i="1"/>
  <c r="BH276" i="1"/>
  <c r="AW276" i="1"/>
  <c r="AW284" i="1"/>
  <c r="BH284" i="1"/>
  <c r="AW308" i="1"/>
  <c r="BH324" i="1"/>
  <c r="BD176" i="1"/>
  <c r="BD200" i="1"/>
  <c r="BH204" i="1"/>
  <c r="BB214" i="1"/>
  <c r="AW234" i="1"/>
  <c r="AW244" i="1"/>
  <c r="AW250" i="1"/>
  <c r="BH330" i="1"/>
  <c r="BA252" i="1"/>
  <c r="BF255" i="1"/>
  <c r="BA294" i="1"/>
  <c r="BA304" i="1"/>
  <c r="AV316" i="1"/>
  <c r="BH316" i="1" s="1"/>
  <c r="BA286" i="1"/>
  <c r="BA299" i="1"/>
  <c r="AW327" i="1"/>
  <c r="BH297" i="1"/>
  <c r="BA265" i="1"/>
  <c r="BF287" i="1"/>
  <c r="BD292" i="1"/>
  <c r="BF300" i="1"/>
  <c r="BA326" i="1"/>
  <c r="BF260" i="1"/>
  <c r="BF271" i="1"/>
  <c r="BA274" i="1"/>
  <c r="BH275" i="1"/>
  <c r="AW278" i="1"/>
  <c r="BH304" i="1"/>
  <c r="BA312" i="1"/>
  <c r="BB256" i="1"/>
  <c r="BA328" i="1"/>
  <c r="BB22" i="1"/>
  <c r="BC22" i="1" s="1"/>
  <c r="BD28" i="1"/>
  <c r="BD34" i="1"/>
  <c r="BF36" i="1"/>
  <c r="BH20" i="1"/>
  <c r="BI21" i="1" s="1"/>
  <c r="BB29" i="1"/>
  <c r="AV23" i="1"/>
  <c r="AV24" i="1"/>
  <c r="BD25" i="1"/>
  <c r="BB20" i="1"/>
  <c r="BC20" i="1" s="1"/>
  <c r="BE24" i="1"/>
  <c r="BF25" i="1"/>
  <c r="BH37" i="1"/>
  <c r="AP20" i="1"/>
  <c r="BF23" i="1"/>
  <c r="AV29" i="1"/>
  <c r="BH29" i="1" s="1"/>
  <c r="BD38" i="1"/>
  <c r="AV21" i="1"/>
  <c r="BH21" i="1" s="1"/>
  <c r="BB25" i="1"/>
  <c r="BD35" i="1"/>
  <c r="BI239" i="1"/>
  <c r="BG25" i="1"/>
  <c r="AW27" i="1"/>
  <c r="BF30" i="1"/>
  <c r="BE35" i="1"/>
  <c r="BD40" i="1"/>
  <c r="BA44" i="1"/>
  <c r="AV45" i="1"/>
  <c r="BH45" i="1" s="1"/>
  <c r="BA45" i="1"/>
  <c r="BF49" i="1"/>
  <c r="AW51" i="1"/>
  <c r="AV55" i="1"/>
  <c r="BG56" i="1"/>
  <c r="BH32" i="1"/>
  <c r="AV33" i="1"/>
  <c r="AV36" i="1"/>
  <c r="BH36" i="1" s="1"/>
  <c r="BG36" i="1"/>
  <c r="AV49" i="1"/>
  <c r="BB49" i="1"/>
  <c r="BA56" i="1"/>
  <c r="BD56" i="1"/>
  <c r="AW21" i="1"/>
  <c r="BA25" i="1"/>
  <c r="BA30" i="1"/>
  <c r="BE32" i="1"/>
  <c r="BE33" i="1"/>
  <c r="BF33" i="1"/>
  <c r="BG33" i="1" s="1"/>
  <c r="AV56" i="1"/>
  <c r="AV59" i="1"/>
  <c r="BD69" i="1"/>
  <c r="BI77" i="1"/>
  <c r="AX77" i="1" s="1"/>
  <c r="AV79" i="1"/>
  <c r="BA79" i="1"/>
  <c r="BD79" i="1"/>
  <c r="BD84" i="1"/>
  <c r="BF21" i="1"/>
  <c r="BG21" i="1" s="1"/>
  <c r="BB23" i="1"/>
  <c r="BC23" i="1" s="1"/>
  <c r="BD30" i="1"/>
  <c r="BD33" i="1"/>
  <c r="BH34" i="1"/>
  <c r="AV41" i="1"/>
  <c r="BB41" i="1"/>
  <c r="BB45" i="1"/>
  <c r="BF47" i="1"/>
  <c r="BA47" i="1"/>
  <c r="AV50" i="1"/>
  <c r="BB51" i="1"/>
  <c r="BB54" i="1"/>
  <c r="AV82" i="1"/>
  <c r="BH82" i="1" s="1"/>
  <c r="BA82" i="1"/>
  <c r="AV26" i="1"/>
  <c r="AW29" i="1"/>
  <c r="BB44" i="1"/>
  <c r="AV47" i="1"/>
  <c r="BH47" i="1" s="1"/>
  <c r="BB63" i="1"/>
  <c r="BC110" i="1"/>
  <c r="BB110" i="1"/>
  <c r="BC63" i="1"/>
  <c r="AS20" i="1"/>
  <c r="AV25" i="1"/>
  <c r="BH25" i="1" s="1"/>
  <c r="BC36" i="1"/>
  <c r="BD41" i="1"/>
  <c r="AV42" i="1"/>
  <c r="BH42" i="1" s="1"/>
  <c r="BF43" i="1"/>
  <c r="BE324" i="1"/>
  <c r="BE182" i="1"/>
  <c r="BE170" i="1"/>
  <c r="BE162" i="1"/>
  <c r="BE136" i="1"/>
  <c r="BE128" i="1"/>
  <c r="BE77" i="1"/>
  <c r="BE78" i="1"/>
  <c r="BE79" i="1"/>
  <c r="BE25" i="1"/>
  <c r="BE34" i="1"/>
  <c r="AW43" i="1"/>
  <c r="BH43" i="1"/>
  <c r="BF44" i="1"/>
  <c r="AV51" i="1"/>
  <c r="BA52" i="1"/>
  <c r="BD52" i="1"/>
  <c r="BF53" i="1"/>
  <c r="AV54" i="1"/>
  <c r="BH54" i="1" s="1"/>
  <c r="AV71" i="1"/>
  <c r="BH71" i="1" s="1"/>
  <c r="BA71" i="1"/>
  <c r="BG197" i="1"/>
  <c r="BG113" i="1"/>
  <c r="BG75" i="1"/>
  <c r="BG67" i="1"/>
  <c r="BG53" i="1"/>
  <c r="BD36" i="1"/>
  <c r="BE36" i="1" s="1"/>
  <c r="BB37" i="1"/>
  <c r="AV39" i="1"/>
  <c r="BH39" i="1" s="1"/>
  <c r="BB40" i="1"/>
  <c r="BD44" i="1"/>
  <c r="BG52" i="1"/>
  <c r="AV52" i="1"/>
  <c r="BH52" i="1" s="1"/>
  <c r="BI56" i="1" s="1"/>
  <c r="BE56" i="1"/>
  <c r="BH62" i="1"/>
  <c r="BB47" i="1"/>
  <c r="BB56" i="1"/>
  <c r="BC56" i="1" s="1"/>
  <c r="BF73" i="1"/>
  <c r="BI80" i="1"/>
  <c r="AX80" i="1" s="1"/>
  <c r="BF136" i="1"/>
  <c r="AV138" i="1"/>
  <c r="AV139" i="1"/>
  <c r="BH139" i="1" s="1"/>
  <c r="BA59" i="1"/>
  <c r="AV60" i="1"/>
  <c r="AV68" i="1"/>
  <c r="AV76" i="1"/>
  <c r="BI79" i="1"/>
  <c r="AV89" i="1"/>
  <c r="BD48" i="1"/>
  <c r="BD55" i="1"/>
  <c r="BC59" i="1"/>
  <c r="AV66" i="1"/>
  <c r="BH66" i="1" s="1"/>
  <c r="AW67" i="1"/>
  <c r="BA70" i="1"/>
  <c r="BB71" i="1"/>
  <c r="AV74" i="1"/>
  <c r="AW75" i="1"/>
  <c r="BA78" i="1"/>
  <c r="AV81" i="1"/>
  <c r="BH81" i="1" s="1"/>
  <c r="BB82" i="1"/>
  <c r="AV109" i="1"/>
  <c r="BB35" i="1"/>
  <c r="AW60" i="1"/>
  <c r="BI62" i="1"/>
  <c r="AX62" i="1" s="1"/>
  <c r="BA62" i="1"/>
  <c r="BF63" i="1"/>
  <c r="BG63" i="1" s="1"/>
  <c r="BB64" i="1"/>
  <c r="AV65" i="1"/>
  <c r="BH65" i="1" s="1"/>
  <c r="BF65" i="1"/>
  <c r="BE68" i="1"/>
  <c r="BI70" i="1"/>
  <c r="AX70" i="1" s="1"/>
  <c r="BD70" i="1"/>
  <c r="BE76" i="1"/>
  <c r="BI78" i="1"/>
  <c r="AX78" i="1" s="1"/>
  <c r="BB81" i="1"/>
  <c r="BI90" i="1"/>
  <c r="BH104" i="1"/>
  <c r="AV53" i="1"/>
  <c r="BH53" i="1" s="1"/>
  <c r="BB58" i="1"/>
  <c r="BC58" i="1" s="1"/>
  <c r="BD58" i="1"/>
  <c r="BF59" i="1"/>
  <c r="BG59" i="1" s="1"/>
  <c r="BD62" i="1"/>
  <c r="BA63" i="1"/>
  <c r="AV63" i="1"/>
  <c r="BB65" i="1"/>
  <c r="BD67" i="1"/>
  <c r="BE67" i="1" s="1"/>
  <c r="BB72" i="1"/>
  <c r="AV73" i="1"/>
  <c r="BB80" i="1"/>
  <c r="BC80" i="1" s="1"/>
  <c r="BD82" i="1"/>
  <c r="BI84" i="1"/>
  <c r="AW86" i="1"/>
  <c r="BH86" i="1"/>
  <c r="BI94" i="1"/>
  <c r="BI53" i="1"/>
  <c r="BE58" i="1"/>
  <c r="BF64" i="1"/>
  <c r="BB70" i="1"/>
  <c r="BB73" i="1"/>
  <c r="BI76" i="1"/>
  <c r="BB78" i="1"/>
  <c r="BC78" i="1" s="1"/>
  <c r="BI81" i="1"/>
  <c r="BF81" i="1"/>
  <c r="BB83" i="1"/>
  <c r="BD92" i="1"/>
  <c r="AW94" i="1"/>
  <c r="BF111" i="1"/>
  <c r="BB57" i="1"/>
  <c r="BC57" i="1" s="1"/>
  <c r="BG58" i="1"/>
  <c r="AV67" i="1"/>
  <c r="BI72" i="1"/>
  <c r="BF72" i="1"/>
  <c r="BG72" i="1" s="1"/>
  <c r="AV75" i="1"/>
  <c r="BC79" i="1"/>
  <c r="AV85" i="1"/>
  <c r="AV119" i="1"/>
  <c r="BH119" i="1" s="1"/>
  <c r="BB90" i="1"/>
  <c r="BB92" i="1"/>
  <c r="BA93" i="1"/>
  <c r="BF98" i="1"/>
  <c r="BA101" i="1"/>
  <c r="AV111" i="1"/>
  <c r="BD120" i="1"/>
  <c r="BF87" i="1"/>
  <c r="BF88" i="1"/>
  <c r="BF89" i="1"/>
  <c r="AV93" i="1"/>
  <c r="BH93" i="1" s="1"/>
  <c r="BF94" i="1"/>
  <c r="BD100" i="1"/>
  <c r="AV101" i="1"/>
  <c r="BH101" i="1" s="1"/>
  <c r="AW113" i="1"/>
  <c r="BI118" i="1"/>
  <c r="AX118" i="1" s="1"/>
  <c r="BF120" i="1"/>
  <c r="BB120" i="1"/>
  <c r="BF121" i="1"/>
  <c r="BI83" i="1"/>
  <c r="BH87" i="1"/>
  <c r="AW87" i="1"/>
  <c r="AW89" i="1"/>
  <c r="BF90" i="1"/>
  <c r="AV94" i="1"/>
  <c r="BF96" i="1"/>
  <c r="AW97" i="1"/>
  <c r="BH97" i="1"/>
  <c r="AV103" i="1"/>
  <c r="BH103" i="1" s="1"/>
  <c r="AW105" i="1"/>
  <c r="BI110" i="1"/>
  <c r="AX110" i="1" s="1"/>
  <c r="BF116" i="1"/>
  <c r="AV120" i="1"/>
  <c r="BH120" i="1" s="1"/>
  <c r="BH125" i="1"/>
  <c r="AW125" i="1"/>
  <c r="BA83" i="1"/>
  <c r="AV84" i="1"/>
  <c r="BI92" i="1"/>
  <c r="AX92" i="1" s="1"/>
  <c r="BD97" i="1"/>
  <c r="BI108" i="1"/>
  <c r="AX108" i="1" s="1"/>
  <c r="BF108" i="1"/>
  <c r="BG111" i="1"/>
  <c r="BD113" i="1"/>
  <c r="BE113" i="1" s="1"/>
  <c r="AV122" i="1"/>
  <c r="AW82" i="1"/>
  <c r="BF86" i="1"/>
  <c r="BI91" i="1"/>
  <c r="AX91" i="1" s="1"/>
  <c r="BG98" i="1"/>
  <c r="BE100" i="1"/>
  <c r="BF114" i="1"/>
  <c r="BD122" i="1"/>
  <c r="AV83" i="1"/>
  <c r="BH83" i="1" s="1"/>
  <c r="BI88" i="1"/>
  <c r="AV90" i="1"/>
  <c r="BH90" i="1" s="1"/>
  <c r="BD90" i="1"/>
  <c r="BA90" i="1"/>
  <c r="BF92" i="1"/>
  <c r="BG100" i="1"/>
  <c r="BF100" i="1"/>
  <c r="BF106" i="1"/>
  <c r="BB111" i="1"/>
  <c r="BC111" i="1" s="1"/>
  <c r="BH112" i="1"/>
  <c r="AV113" i="1"/>
  <c r="BA117" i="1"/>
  <c r="BF125" i="1"/>
  <c r="BD85" i="1"/>
  <c r="AV95" i="1"/>
  <c r="BH95" i="1" s="1"/>
  <c r="AV105" i="1"/>
  <c r="BA109" i="1"/>
  <c r="BI112" i="1"/>
  <c r="AX112" i="1" s="1"/>
  <c r="AV117" i="1"/>
  <c r="BH117" i="1" s="1"/>
  <c r="BA98" i="1"/>
  <c r="AW102" i="1"/>
  <c r="BA106" i="1"/>
  <c r="AW110" i="1"/>
  <c r="BA114" i="1"/>
  <c r="AW118" i="1"/>
  <c r="BA120" i="1"/>
  <c r="BI124" i="1"/>
  <c r="BD129" i="1"/>
  <c r="BI132" i="1"/>
  <c r="AV136" i="1"/>
  <c r="BH136" i="1" s="1"/>
  <c r="BE137" i="1"/>
  <c r="BA91" i="1"/>
  <c r="AW95" i="1"/>
  <c r="AV96" i="1"/>
  <c r="BA99" i="1"/>
  <c r="AW103" i="1"/>
  <c r="BA107" i="1"/>
  <c r="AW111" i="1"/>
  <c r="BA115" i="1"/>
  <c r="AW119" i="1"/>
  <c r="BI121" i="1"/>
  <c r="BA121" i="1"/>
  <c r="AV121" i="1"/>
  <c r="BH121" i="1" s="1"/>
  <c r="BI122" i="1" s="1"/>
  <c r="BF123" i="1"/>
  <c r="BG123" i="1" s="1"/>
  <c r="BI126" i="1"/>
  <c r="AV135" i="1"/>
  <c r="BE138" i="1"/>
  <c r="BE139" i="1"/>
  <c r="BB99" i="1"/>
  <c r="BC99" i="1" s="1"/>
  <c r="BB107" i="1"/>
  <c r="BB115" i="1"/>
  <c r="AV130" i="1"/>
  <c r="AV98" i="1"/>
  <c r="AV106" i="1"/>
  <c r="BH106" i="1" s="1"/>
  <c r="AV114" i="1"/>
  <c r="BH114" i="1" s="1"/>
  <c r="BI114" i="1" s="1"/>
  <c r="AV133" i="1"/>
  <c r="BH133" i="1" s="1"/>
  <c r="BG136" i="1"/>
  <c r="AW120" i="1"/>
  <c r="AW122" i="1"/>
  <c r="BA123" i="1"/>
  <c r="BD123" i="1"/>
  <c r="BE123" i="1" s="1"/>
  <c r="AV127" i="1"/>
  <c r="BH128" i="1"/>
  <c r="BI136" i="1"/>
  <c r="BD141" i="1"/>
  <c r="BD106" i="1"/>
  <c r="BI123" i="1"/>
  <c r="AV123" i="1"/>
  <c r="AV132" i="1"/>
  <c r="BI135" i="1"/>
  <c r="BD137" i="1"/>
  <c r="BB101" i="1"/>
  <c r="AV124" i="1"/>
  <c r="BH124" i="1" s="1"/>
  <c r="BI128" i="1"/>
  <c r="AX128" i="1" s="1"/>
  <c r="BI130" i="1"/>
  <c r="BB132" i="1"/>
  <c r="BF127" i="1"/>
  <c r="BF135" i="1"/>
  <c r="BF141" i="1"/>
  <c r="BA128" i="1"/>
  <c r="BD133" i="1"/>
  <c r="BA136" i="1"/>
  <c r="BD139" i="1"/>
  <c r="BE141" i="1"/>
  <c r="BH141" i="1"/>
  <c r="AW141" i="1"/>
  <c r="BA143" i="1"/>
  <c r="AV147" i="1"/>
  <c r="AV149" i="1"/>
  <c r="BH149" i="1" s="1"/>
  <c r="BB126" i="1"/>
  <c r="AV126" i="1"/>
  <c r="BA129" i="1"/>
  <c r="AW133" i="1"/>
  <c r="AV134" i="1"/>
  <c r="BA137" i="1"/>
  <c r="BA142" i="1"/>
  <c r="BI143" i="1"/>
  <c r="AX143" i="1" s="1"/>
  <c r="BD144" i="1"/>
  <c r="BB144" i="1"/>
  <c r="BC144" i="1" s="1"/>
  <c r="AW146" i="1"/>
  <c r="AV148" i="1"/>
  <c r="BF151" i="1"/>
  <c r="BD152" i="1"/>
  <c r="BE152" i="1" s="1"/>
  <c r="BE144" i="1"/>
  <c r="AV129" i="1"/>
  <c r="AV137" i="1"/>
  <c r="BG144" i="1"/>
  <c r="AV146" i="1"/>
  <c r="BF146" i="1"/>
  <c r="AV152" i="1"/>
  <c r="BH152" i="1" s="1"/>
  <c r="BE140" i="1"/>
  <c r="BI144" i="1"/>
  <c r="AX144" i="1" s="1"/>
  <c r="BH144" i="1"/>
  <c r="BI145" i="1" s="1"/>
  <c r="BF145" i="1"/>
  <c r="BG145" i="1" s="1"/>
  <c r="BA139" i="1"/>
  <c r="BB142" i="1"/>
  <c r="BC142" i="1" s="1"/>
  <c r="BA145" i="1"/>
  <c r="AW149" i="1"/>
  <c r="AV150" i="1"/>
  <c r="BA152" i="1"/>
  <c r="AV157" i="1"/>
  <c r="BB157" i="1"/>
  <c r="BF159" i="1"/>
  <c r="BI164" i="1"/>
  <c r="BF168" i="1"/>
  <c r="BG168" i="1" s="1"/>
  <c r="BH170" i="1"/>
  <c r="BI171" i="1" s="1"/>
  <c r="BB171" i="1"/>
  <c r="AV175" i="1"/>
  <c r="AW159" i="1"/>
  <c r="BB161" i="1"/>
  <c r="BB163" i="1"/>
  <c r="BC163" i="1" s="1"/>
  <c r="AV167" i="1"/>
  <c r="BI169" i="1"/>
  <c r="BF171" i="1"/>
  <c r="BA171" i="1"/>
  <c r="AV173" i="1"/>
  <c r="BB173" i="1"/>
  <c r="BC173" i="1" s="1"/>
  <c r="AV179" i="1"/>
  <c r="BH179" i="1" s="1"/>
  <c r="BD179" i="1"/>
  <c r="BA179" i="1"/>
  <c r="BG155" i="1"/>
  <c r="BD158" i="1"/>
  <c r="BA163" i="1"/>
  <c r="AV165" i="1"/>
  <c r="BB165" i="1"/>
  <c r="BF167" i="1"/>
  <c r="BG167" i="1" s="1"/>
  <c r="BB169" i="1"/>
  <c r="AV171" i="1"/>
  <c r="BH171" i="1" s="1"/>
  <c r="AV145" i="1"/>
  <c r="BH145" i="1" s="1"/>
  <c r="BH153" i="1"/>
  <c r="BA155" i="1"/>
  <c r="BG156" i="1"/>
  <c r="AV156" i="1"/>
  <c r="AV163" i="1"/>
  <c r="BH163" i="1" s="1"/>
  <c r="BI163" i="1" s="1"/>
  <c r="AW167" i="1"/>
  <c r="BI170" i="1"/>
  <c r="AX170" i="1" s="1"/>
  <c r="BD174" i="1"/>
  <c r="BF186" i="1"/>
  <c r="BB154" i="1"/>
  <c r="BC154" i="1" s="1"/>
  <c r="AV155" i="1"/>
  <c r="BH155" i="1" s="1"/>
  <c r="AW157" i="1"/>
  <c r="AV158" i="1"/>
  <c r="BH158" i="1" s="1"/>
  <c r="BD166" i="1"/>
  <c r="BB147" i="1"/>
  <c r="AW173" i="1"/>
  <c r="AV174" i="1"/>
  <c r="BH174" i="1" s="1"/>
  <c r="BH183" i="1"/>
  <c r="BC185" i="1"/>
  <c r="BB185" i="1"/>
  <c r="BC153" i="1"/>
  <c r="BF157" i="1"/>
  <c r="BG157" i="1" s="1"/>
  <c r="BF160" i="1"/>
  <c r="AV161" i="1"/>
  <c r="BH161" i="1" s="1"/>
  <c r="BA161" i="1"/>
  <c r="AV164" i="1"/>
  <c r="BH164" i="1" s="1"/>
  <c r="AW165" i="1"/>
  <c r="AV166" i="1"/>
  <c r="BH166" i="1" s="1"/>
  <c r="BD168" i="1"/>
  <c r="BE168" i="1" s="1"/>
  <c r="BC169" i="1"/>
  <c r="AV177" i="1"/>
  <c r="BH177" i="1" s="1"/>
  <c r="BA154" i="1"/>
  <c r="BD154" i="1"/>
  <c r="BE154" i="1" s="1"/>
  <c r="AV159" i="1"/>
  <c r="BH159" i="1" s="1"/>
  <c r="AV169" i="1"/>
  <c r="BH169" i="1" s="1"/>
  <c r="BA169" i="1"/>
  <c r="BI172" i="1"/>
  <c r="AX172" i="1" s="1"/>
  <c r="BF173" i="1"/>
  <c r="BG173" i="1" s="1"/>
  <c r="BB183" i="1"/>
  <c r="BC183" i="1" s="1"/>
  <c r="BI184" i="1"/>
  <c r="AV187" i="1"/>
  <c r="BF193" i="1"/>
  <c r="BG193" i="1" s="1"/>
  <c r="AV194" i="1"/>
  <c r="BH194" i="1" s="1"/>
  <c r="AW196" i="1"/>
  <c r="AW202" i="1"/>
  <c r="BH202" i="1"/>
  <c r="BI207" i="1" s="1"/>
  <c r="BI204" i="1"/>
  <c r="BF209" i="1"/>
  <c r="BA219" i="1"/>
  <c r="BD219" i="1"/>
  <c r="BA236" i="1"/>
  <c r="BA184" i="1"/>
  <c r="AV195" i="1"/>
  <c r="BB198" i="1"/>
  <c r="AV201" i="1"/>
  <c r="BH201" i="1" s="1"/>
  <c r="BF201" i="1"/>
  <c r="BG201" i="1" s="1"/>
  <c r="BA203" i="1"/>
  <c r="BD204" i="1"/>
  <c r="BH212" i="1"/>
  <c r="BI214" i="1"/>
  <c r="BA214" i="1"/>
  <c r="BB222" i="1"/>
  <c r="BF225" i="1"/>
  <c r="BF227" i="1"/>
  <c r="BB230" i="1"/>
  <c r="BI251" i="1"/>
  <c r="AX251" i="1" s="1"/>
  <c r="BI182" i="1"/>
  <c r="AX182" i="1" s="1"/>
  <c r="BB191" i="1"/>
  <c r="BI192" i="1"/>
  <c r="AV193" i="1"/>
  <c r="BG194" i="1"/>
  <c r="BD194" i="1"/>
  <c r="BD202" i="1"/>
  <c r="AV203" i="1"/>
  <c r="BH203" i="1" s="1"/>
  <c r="BF203" i="1"/>
  <c r="BG203" i="1" s="1"/>
  <c r="AV218" i="1"/>
  <c r="BA221" i="1"/>
  <c r="AW225" i="1"/>
  <c r="BD228" i="1"/>
  <c r="BB177" i="1"/>
  <c r="AV184" i="1"/>
  <c r="BH184" i="1" s="1"/>
  <c r="AW188" i="1"/>
  <c r="BH188" i="1"/>
  <c r="BD190" i="1"/>
  <c r="AV190" i="1"/>
  <c r="BA192" i="1"/>
  <c r="AV192" i="1"/>
  <c r="BH192" i="1" s="1"/>
  <c r="BF196" i="1"/>
  <c r="AW199" i="1"/>
  <c r="BE202" i="1"/>
  <c r="AV205" i="1"/>
  <c r="BH205" i="1" s="1"/>
  <c r="AW207" i="1"/>
  <c r="BI230" i="1"/>
  <c r="AX230" i="1" s="1"/>
  <c r="BA230" i="1"/>
  <c r="BA242" i="1"/>
  <c r="BD265" i="1"/>
  <c r="AV269" i="1"/>
  <c r="BH269" i="1" s="1"/>
  <c r="BB182" i="1"/>
  <c r="BC182" i="1" s="1"/>
  <c r="BA183" i="1"/>
  <c r="BF183" i="1"/>
  <c r="BG183" i="1" s="1"/>
  <c r="BG185" i="1"/>
  <c r="BD188" i="1"/>
  <c r="AV196" i="1"/>
  <c r="BD201" i="1"/>
  <c r="BE201" i="1" s="1"/>
  <c r="BA211" i="1"/>
  <c r="BD211" i="1"/>
  <c r="AV247" i="1"/>
  <c r="BH247" i="1" s="1"/>
  <c r="AV176" i="1"/>
  <c r="BH178" i="1"/>
  <c r="BI180" i="1" s="1"/>
  <c r="AV180" i="1"/>
  <c r="BI183" i="1"/>
  <c r="AX183" i="1" s="1"/>
  <c r="AV186" i="1"/>
  <c r="BB186" i="1"/>
  <c r="BB190" i="1"/>
  <c r="BA191" i="1"/>
  <c r="AW193" i="1"/>
  <c r="AV211" i="1"/>
  <c r="BH211" i="1" s="1"/>
  <c r="BF223" i="1"/>
  <c r="BG223" i="1" s="1"/>
  <c r="BB152" i="1"/>
  <c r="BC152" i="1" s="1"/>
  <c r="AV185" i="1"/>
  <c r="BE186" i="1"/>
  <c r="BD187" i="1"/>
  <c r="BF189" i="1"/>
  <c r="BI191" i="1"/>
  <c r="BF191" i="1"/>
  <c r="BB193" i="1"/>
  <c r="BF195" i="1"/>
  <c r="AW197" i="1"/>
  <c r="AV199" i="1"/>
  <c r="BH199" i="1" s="1"/>
  <c r="BA199" i="1"/>
  <c r="BH200" i="1"/>
  <c r="AV214" i="1"/>
  <c r="BH214" i="1" s="1"/>
  <c r="BF218" i="1"/>
  <c r="BG218" i="1" s="1"/>
  <c r="AW223" i="1"/>
  <c r="AW180" i="1"/>
  <c r="BG184" i="1"/>
  <c r="BD186" i="1"/>
  <c r="BE188" i="1" s="1"/>
  <c r="BE200" i="1"/>
  <c r="BF210" i="1"/>
  <c r="AW218" i="1"/>
  <c r="BI223" i="1"/>
  <c r="BB223" i="1"/>
  <c r="BC223" i="1" s="1"/>
  <c r="AV225" i="1"/>
  <c r="BB229" i="1"/>
  <c r="BI231" i="1"/>
  <c r="AX231" i="1" s="1"/>
  <c r="AW231" i="1"/>
  <c r="BH231" i="1"/>
  <c r="BF238" i="1"/>
  <c r="BA198" i="1"/>
  <c r="BF199" i="1"/>
  <c r="BB203" i="1"/>
  <c r="BC203" i="1" s="1"/>
  <c r="AW215" i="1"/>
  <c r="BH215" i="1"/>
  <c r="BH221" i="1"/>
  <c r="BI222" i="1"/>
  <c r="BA222" i="1"/>
  <c r="AV222" i="1"/>
  <c r="AW226" i="1"/>
  <c r="BH226" i="1"/>
  <c r="BA229" i="1"/>
  <c r="BI232" i="1"/>
  <c r="AX232" i="1" s="1"/>
  <c r="BI236" i="1"/>
  <c r="AV237" i="1"/>
  <c r="AV240" i="1"/>
  <c r="AV246" i="1"/>
  <c r="BB246" i="1"/>
  <c r="AV252" i="1"/>
  <c r="BH252" i="1" s="1"/>
  <c r="BI254" i="1" s="1"/>
  <c r="BH259" i="1"/>
  <c r="BI261" i="1" s="1"/>
  <c r="AX261" i="1" s="1"/>
  <c r="AV198" i="1"/>
  <c r="BH198" i="1" s="1"/>
  <c r="BB208" i="1"/>
  <c r="BD212" i="1"/>
  <c r="BF215" i="1"/>
  <c r="AV219" i="1"/>
  <c r="BH219" i="1" s="1"/>
  <c r="BF224" i="1"/>
  <c r="BA227" i="1"/>
  <c r="BD227" i="1"/>
  <c r="BB231" i="1"/>
  <c r="BF236" i="1"/>
  <c r="AV242" i="1"/>
  <c r="BH242" i="1" s="1"/>
  <c r="BF242" i="1"/>
  <c r="BG242" i="1" s="1"/>
  <c r="AW246" i="1"/>
  <c r="AV248" i="1"/>
  <c r="BH248" i="1" s="1"/>
  <c r="BB252" i="1"/>
  <c r="AW205" i="1"/>
  <c r="AV207" i="1"/>
  <c r="BF217" i="1"/>
  <c r="AV227" i="1"/>
  <c r="BH227" i="1" s="1"/>
  <c r="BI228" i="1"/>
  <c r="AX228" i="1" s="1"/>
  <c r="BD230" i="1"/>
  <c r="BF232" i="1"/>
  <c r="BG232" i="1" s="1"/>
  <c r="AV236" i="1"/>
  <c r="BH236" i="1" s="1"/>
  <c r="AV245" i="1"/>
  <c r="BI249" i="1"/>
  <c r="AV264" i="1"/>
  <c r="BF266" i="1"/>
  <c r="BF268" i="1"/>
  <c r="BB201" i="1"/>
  <c r="BC201" i="1" s="1"/>
  <c r="BE204" i="1"/>
  <c r="BI208" i="1"/>
  <c r="AX208" i="1" s="1"/>
  <c r="AV209" i="1"/>
  <c r="BH209" i="1" s="1"/>
  <c r="BI224" i="1" s="1"/>
  <c r="BC222" i="1"/>
  <c r="BF231" i="1"/>
  <c r="BE235" i="1"/>
  <c r="AV238" i="1"/>
  <c r="BB238" i="1"/>
  <c r="BI245" i="1"/>
  <c r="AW257" i="1"/>
  <c r="BH257" i="1"/>
  <c r="BB181" i="1"/>
  <c r="BC181" i="1" s="1"/>
  <c r="BB189" i="1"/>
  <c r="BF204" i="1"/>
  <c r="BG204" i="1" s="1"/>
  <c r="BI206" i="1"/>
  <c r="BA206" i="1"/>
  <c r="AV206" i="1"/>
  <c r="BH206" i="1" s="1"/>
  <c r="AW210" i="1"/>
  <c r="BH210" i="1"/>
  <c r="BA213" i="1"/>
  <c r="BI216" i="1"/>
  <c r="AX216" i="1" s="1"/>
  <c r="AV217" i="1"/>
  <c r="AV223" i="1"/>
  <c r="BG224" i="1"/>
  <c r="BD224" i="1"/>
  <c r="BE224" i="1" s="1"/>
  <c r="BD229" i="1"/>
  <c r="BB232" i="1"/>
  <c r="BC232" i="1" s="1"/>
  <c r="BB236" i="1"/>
  <c r="BC236" i="1" s="1"/>
  <c r="BG255" i="1"/>
  <c r="BB255" i="1"/>
  <c r="BC255" i="1" s="1"/>
  <c r="BA200" i="1"/>
  <c r="BA208" i="1"/>
  <c r="BA216" i="1"/>
  <c r="BG236" i="1"/>
  <c r="BF241" i="1"/>
  <c r="BG241" i="1" s="1"/>
  <c r="BD247" i="1"/>
  <c r="AW254" i="1"/>
  <c r="BF256" i="1"/>
  <c r="BG256" i="1" s="1"/>
  <c r="BF259" i="1"/>
  <c r="BG259" i="1" s="1"/>
  <c r="BI235" i="1"/>
  <c r="BD237" i="1"/>
  <c r="BE237" i="1" s="1"/>
  <c r="BD239" i="1"/>
  <c r="AW240" i="1"/>
  <c r="BE243" i="1"/>
  <c r="BI248" i="1"/>
  <c r="AV253" i="1"/>
  <c r="BH253" i="1" s="1"/>
  <c r="BC257" i="1"/>
  <c r="BD257" i="1"/>
  <c r="BF221" i="1"/>
  <c r="BG221" i="1" s="1"/>
  <c r="BI233" i="1"/>
  <c r="BA235" i="1"/>
  <c r="BI237" i="1"/>
  <c r="BI242" i="1"/>
  <c r="BB244" i="1"/>
  <c r="BC244" i="1" s="1"/>
  <c r="BA250" i="1"/>
  <c r="BD250" i="1"/>
  <c r="BF252" i="1"/>
  <c r="BD270" i="1"/>
  <c r="AW238" i="1"/>
  <c r="AV239" i="1"/>
  <c r="BH239" i="1" s="1"/>
  <c r="BI241" i="1"/>
  <c r="AX241" i="1" s="1"/>
  <c r="BI243" i="1"/>
  <c r="BG244" i="1"/>
  <c r="BF244" i="1"/>
  <c r="BA244" i="1"/>
  <c r="BD249" i="1"/>
  <c r="BE249" i="1" s="1"/>
  <c r="AV250" i="1"/>
  <c r="BH250" i="1" s="1"/>
  <c r="BB251" i="1"/>
  <c r="BI252" i="1"/>
  <c r="AV254" i="1"/>
  <c r="BI256" i="1"/>
  <c r="AW267" i="1"/>
  <c r="BH267" i="1"/>
  <c r="BI234" i="1"/>
  <c r="AX234" i="1" s="1"/>
  <c r="BH235" i="1"/>
  <c r="BI244" i="1"/>
  <c r="AV244" i="1"/>
  <c r="BH244" i="1" s="1"/>
  <c r="BI250" i="1"/>
  <c r="BI253" i="1"/>
  <c r="BC254" i="1"/>
  <c r="BB254" i="1"/>
  <c r="BI255" i="1"/>
  <c r="BA255" i="1"/>
  <c r="AW262" i="1"/>
  <c r="BB264" i="1"/>
  <c r="BC264" i="1" s="1"/>
  <c r="BA266" i="1"/>
  <c r="AV274" i="1"/>
  <c r="BI284" i="1"/>
  <c r="AX284" i="1" s="1"/>
  <c r="BA248" i="1"/>
  <c r="AW252" i="1"/>
  <c r="AV256" i="1"/>
  <c r="BH256" i="1" s="1"/>
  <c r="BB258" i="1"/>
  <c r="BC258" i="1" s="1"/>
  <c r="BE263" i="1"/>
  <c r="AV266" i="1"/>
  <c r="BD269" i="1"/>
  <c r="BE269" i="1" s="1"/>
  <c r="BD276" i="1"/>
  <c r="BE276" i="1" s="1"/>
  <c r="AW280" i="1"/>
  <c r="AV298" i="1"/>
  <c r="BH298" i="1" s="1"/>
  <c r="BA298" i="1"/>
  <c r="BF250" i="1"/>
  <c r="BA258" i="1"/>
  <c r="BF262" i="1"/>
  <c r="BG262" i="1" s="1"/>
  <c r="BF264" i="1"/>
  <c r="BG264" i="1" s="1"/>
  <c r="AV272" i="1"/>
  <c r="BB282" i="1"/>
  <c r="BD245" i="1"/>
  <c r="BD256" i="1"/>
  <c r="BI258" i="1"/>
  <c r="AV258" i="1"/>
  <c r="BH258" i="1" s="1"/>
  <c r="AW264" i="1"/>
  <c r="BE265" i="1"/>
  <c r="BB267" i="1"/>
  <c r="BB297" i="1"/>
  <c r="BA256" i="1"/>
  <c r="BA260" i="1"/>
  <c r="AV262" i="1"/>
  <c r="BA271" i="1"/>
  <c r="BC256" i="1"/>
  <c r="AV260" i="1"/>
  <c r="BH260" i="1" s="1"/>
  <c r="BD267" i="1"/>
  <c r="AV271" i="1"/>
  <c r="BH271" i="1" s="1"/>
  <c r="BE292" i="1"/>
  <c r="BB250" i="1"/>
  <c r="BG260" i="1"/>
  <c r="AV268" i="1"/>
  <c r="BH268" i="1" s="1"/>
  <c r="BA268" i="1"/>
  <c r="BD274" i="1"/>
  <c r="BB293" i="1"/>
  <c r="BC293" i="1" s="1"/>
  <c r="BA263" i="1"/>
  <c r="AV287" i="1"/>
  <c r="AV303" i="1"/>
  <c r="BH303" i="1" s="1"/>
  <c r="BA277" i="1"/>
  <c r="AV277" i="1"/>
  <c r="BH277" i="1" s="1"/>
  <c r="BD279" i="1"/>
  <c r="AV281" i="1"/>
  <c r="AV263" i="1"/>
  <c r="BH263" i="1" s="1"/>
  <c r="BH265" i="1"/>
  <c r="BB269" i="1"/>
  <c r="BC269" i="1" s="1"/>
  <c r="BA278" i="1"/>
  <c r="AV280" i="1"/>
  <c r="AV293" i="1"/>
  <c r="BI299" i="1"/>
  <c r="BF301" i="1"/>
  <c r="BG301" i="1" s="1"/>
  <c r="AW269" i="1"/>
  <c r="BB270" i="1"/>
  <c r="BB271" i="1"/>
  <c r="BF272" i="1"/>
  <c r="AW274" i="1"/>
  <c r="BB280" i="1"/>
  <c r="BA283" i="1"/>
  <c r="AV295" i="1"/>
  <c r="BB277" i="1"/>
  <c r="BH279" i="1"/>
  <c r="BI279" i="1" s="1"/>
  <c r="AX279" i="1" s="1"/>
  <c r="BC295" i="1"/>
  <c r="AV282" i="1"/>
  <c r="BH282" i="1" s="1"/>
  <c r="BF285" i="1"/>
  <c r="BA293" i="1"/>
  <c r="AW299" i="1"/>
  <c r="BH299" i="1"/>
  <c r="AV308" i="1"/>
  <c r="BH308" i="1" s="1"/>
  <c r="AV312" i="1"/>
  <c r="BH312" i="1" s="1"/>
  <c r="BI330" i="1"/>
  <c r="AX330" i="1" s="1"/>
  <c r="BI282" i="1"/>
  <c r="AV289" i="1"/>
  <c r="BI298" i="1"/>
  <c r="BF309" i="1"/>
  <c r="BA311" i="1"/>
  <c r="BA285" i="1"/>
  <c r="BI292" i="1"/>
  <c r="AX292" i="1" s="1"/>
  <c r="BD296" i="1"/>
  <c r="BD302" i="1"/>
  <c r="BE302" i="1" s="1"/>
  <c r="BD304" i="1"/>
  <c r="AW307" i="1"/>
  <c r="BI310" i="1"/>
  <c r="BI312" i="1"/>
  <c r="BF278" i="1"/>
  <c r="BI285" i="1"/>
  <c r="AV285" i="1"/>
  <c r="BH285" i="1" s="1"/>
  <c r="BB291" i="1"/>
  <c r="BG295" i="1"/>
  <c r="AV326" i="1"/>
  <c r="AV286" i="1"/>
  <c r="AW287" i="1"/>
  <c r="BF289" i="1"/>
  <c r="BF293" i="1"/>
  <c r="BG293" i="1" s="1"/>
  <c r="AV294" i="1"/>
  <c r="BH294" i="1" s="1"/>
  <c r="BI294" i="1" s="1"/>
  <c r="AW295" i="1"/>
  <c r="AV302" i="1"/>
  <c r="BF282" i="1"/>
  <c r="BI283" i="1"/>
  <c r="AX283" i="1" s="1"/>
  <c r="BF283" i="1"/>
  <c r="AW289" i="1"/>
  <c r="AV291" i="1"/>
  <c r="BH291" i="1" s="1"/>
  <c r="BA291" i="1"/>
  <c r="BE296" i="1"/>
  <c r="BI297" i="1"/>
  <c r="AX297" i="1" s="1"/>
  <c r="BD298" i="1"/>
  <c r="BE300" i="1"/>
  <c r="BE304" i="1"/>
  <c r="BA288" i="1"/>
  <c r="AW292" i="1"/>
  <c r="BA296" i="1"/>
  <c r="AW297" i="1"/>
  <c r="BG300" i="1"/>
  <c r="BF313" i="1"/>
  <c r="BB299" i="1"/>
  <c r="BC299" i="1" s="1"/>
  <c r="BI306" i="1"/>
  <c r="AX306" i="1" s="1"/>
  <c r="AV311" i="1"/>
  <c r="BH311" i="1" s="1"/>
  <c r="AV313" i="1"/>
  <c r="AV288" i="1"/>
  <c r="AV296" i="1"/>
  <c r="BH296" i="1" s="1"/>
  <c r="BI304" i="1"/>
  <c r="AX304" i="1" s="1"/>
  <c r="BD310" i="1"/>
  <c r="BI308" i="1"/>
  <c r="BF325" i="1"/>
  <c r="BG325" i="1" s="1"/>
  <c r="BA305" i="1"/>
  <c r="AV307" i="1"/>
  <c r="AV309" i="1"/>
  <c r="BF329" i="1"/>
  <c r="AV300" i="1"/>
  <c r="BH300" i="1" s="1"/>
  <c r="BI300" i="1" s="1"/>
  <c r="AV301" i="1"/>
  <c r="BH301" i="1" s="1"/>
  <c r="BA303" i="1"/>
  <c r="AV305" i="1"/>
  <c r="BH305" i="1" s="1"/>
  <c r="BB312" i="1"/>
  <c r="BA300" i="1"/>
  <c r="BA308" i="1"/>
  <c r="AV317" i="1"/>
  <c r="BH317" i="1" s="1"/>
  <c r="BA317" i="1"/>
  <c r="BI324" i="1"/>
  <c r="AX324" i="1" s="1"/>
  <c r="BA327" i="1"/>
  <c r="AV329" i="1"/>
  <c r="BF317" i="1"/>
  <c r="BB319" i="1"/>
  <c r="BI322" i="1"/>
  <c r="AX322" i="1" s="1"/>
  <c r="AV327" i="1"/>
  <c r="BH327" i="1" s="1"/>
  <c r="BI328" i="1" s="1"/>
  <c r="AV331" i="1"/>
  <c r="AV318" i="1"/>
  <c r="BA319" i="1"/>
  <c r="AV321" i="1"/>
  <c r="AV323" i="1"/>
  <c r="BH310" i="1"/>
  <c r="AW313" i="1"/>
  <c r="AV314" i="1"/>
  <c r="BA314" i="1"/>
  <c r="AV315" i="1"/>
  <c r="BA316" i="1"/>
  <c r="BF316" i="1"/>
  <c r="AV319" i="1"/>
  <c r="BH319" i="1" s="1"/>
  <c r="BD321" i="1"/>
  <c r="BI326" i="1"/>
  <c r="AV332" i="1"/>
  <c r="BF305" i="1"/>
  <c r="BB325" i="1"/>
  <c r="BC325" i="1" s="1"/>
  <c r="AV328" i="1"/>
  <c r="AW329" i="1"/>
  <c r="BF331" i="1"/>
  <c r="BF323" i="1"/>
  <c r="BF327" i="1"/>
  <c r="BB327" i="1"/>
  <c r="AW331" i="1"/>
  <c r="AW315" i="1"/>
  <c r="BB317" i="1"/>
  <c r="AV320" i="1"/>
  <c r="AW321" i="1"/>
  <c r="AW323" i="1"/>
  <c r="BI325" i="1"/>
  <c r="AV325" i="1"/>
  <c r="BA325" i="1"/>
  <c r="BD322" i="1"/>
  <c r="AX392" i="1" l="1"/>
  <c r="BH33" i="1"/>
  <c r="BI281" i="1"/>
  <c r="BI178" i="1"/>
  <c r="AX178" i="1" s="1"/>
  <c r="BI134" i="1"/>
  <c r="BI61" i="1"/>
  <c r="AX61" i="1" s="1"/>
  <c r="BI63" i="1"/>
  <c r="AX63" i="1" s="1"/>
  <c r="AQ357" i="1"/>
  <c r="AR357" i="1" s="1"/>
  <c r="BA357" i="1"/>
  <c r="AQ65" i="1"/>
  <c r="AR65" i="1" s="1"/>
  <c r="BA65" i="1"/>
  <c r="BI212" i="1"/>
  <c r="AX212" i="1" s="1"/>
  <c r="BI129" i="1"/>
  <c r="BI115" i="1"/>
  <c r="AX115" i="1" s="1"/>
  <c r="BI116" i="1"/>
  <c r="AX116" i="1" s="1"/>
  <c r="BI365" i="1"/>
  <c r="AX365" i="1" s="1"/>
  <c r="BI366" i="1"/>
  <c r="AX366" i="1" s="1"/>
  <c r="BI377" i="1"/>
  <c r="AX377" i="1" s="1"/>
  <c r="BI375" i="1"/>
  <c r="AX375" i="1" s="1"/>
  <c r="BI376" i="1"/>
  <c r="AX376" i="1" s="1"/>
  <c r="AQ377" i="1"/>
  <c r="AR377" i="1" s="1"/>
  <c r="BA377" i="1"/>
  <c r="BI364" i="1"/>
  <c r="AX364" i="1" s="1"/>
  <c r="BI362" i="1"/>
  <c r="AX362" i="1" s="1"/>
  <c r="BI363" i="1"/>
  <c r="AX363" i="1" s="1"/>
  <c r="BA373" i="1"/>
  <c r="AQ373" i="1"/>
  <c r="AR373" i="1" s="1"/>
  <c r="BI131" i="1"/>
  <c r="AX131" i="1" s="1"/>
  <c r="BI361" i="1"/>
  <c r="AX361" i="1" s="1"/>
  <c r="BI360" i="1"/>
  <c r="AX360" i="1" s="1"/>
  <c r="AQ369" i="1"/>
  <c r="AR369" i="1" s="1"/>
  <c r="BA369" i="1"/>
  <c r="AQ61" i="1"/>
  <c r="AR61" i="1" s="1"/>
  <c r="BA61" i="1"/>
  <c r="BI327" i="1"/>
  <c r="BI220" i="1"/>
  <c r="AX220" i="1" s="1"/>
  <c r="AQ365" i="1"/>
  <c r="AR365" i="1" s="1"/>
  <c r="BA365" i="1"/>
  <c r="AQ150" i="1"/>
  <c r="AR150" i="1" s="1"/>
  <c r="BA150" i="1"/>
  <c r="AQ146" i="1"/>
  <c r="AR146" i="1" s="1"/>
  <c r="BA146" i="1"/>
  <c r="BI127" i="1"/>
  <c r="BI68" i="1"/>
  <c r="AX68" i="1" s="1"/>
  <c r="BA333" i="1"/>
  <c r="AQ333" i="1"/>
  <c r="AR333" i="1" s="1"/>
  <c r="AQ361" i="1"/>
  <c r="AR361" i="1" s="1"/>
  <c r="BA361" i="1"/>
  <c r="AQ329" i="1"/>
  <c r="AR329" i="1" s="1"/>
  <c r="BA329" i="1"/>
  <c r="AQ353" i="1"/>
  <c r="AR353" i="1" s="1"/>
  <c r="BA353" i="1"/>
  <c r="BI181" i="1"/>
  <c r="AX181" i="1" s="1"/>
  <c r="BI64" i="1"/>
  <c r="AX64" i="1" s="1"/>
  <c r="BI359" i="1"/>
  <c r="AX359" i="1" s="1"/>
  <c r="BI356" i="1"/>
  <c r="AX356" i="1" s="1"/>
  <c r="BI355" i="1"/>
  <c r="AX355" i="1" s="1"/>
  <c r="BI357" i="1"/>
  <c r="AX357" i="1" s="1"/>
  <c r="BI358" i="1"/>
  <c r="AX358" i="1" s="1"/>
  <c r="BA321" i="1"/>
  <c r="AQ321" i="1"/>
  <c r="AR321" i="1" s="1"/>
  <c r="AX299" i="1"/>
  <c r="AX398" i="1"/>
  <c r="BH397" i="1"/>
  <c r="AX383" i="1"/>
  <c r="AX399" i="1"/>
  <c r="BH353" i="1"/>
  <c r="BI353" i="1" s="1"/>
  <c r="AX353" i="1" s="1"/>
  <c r="BH373" i="1"/>
  <c r="BH364" i="1"/>
  <c r="BH372" i="1"/>
  <c r="BH357" i="1"/>
  <c r="BH340" i="1"/>
  <c r="BI340" i="1" s="1"/>
  <c r="AX340" i="1" s="1"/>
  <c r="AX351" i="1"/>
  <c r="AX254" i="1"/>
  <c r="BH337" i="1"/>
  <c r="BI337" i="1" s="1"/>
  <c r="AX337" i="1" s="1"/>
  <c r="BH348" i="1"/>
  <c r="AX343" i="1"/>
  <c r="AX341" i="1"/>
  <c r="AX336" i="1"/>
  <c r="BH352" i="1"/>
  <c r="BI352" i="1" s="1"/>
  <c r="AX352" i="1" s="1"/>
  <c r="BH333" i="1"/>
  <c r="BH344" i="1"/>
  <c r="BI344" i="1" s="1"/>
  <c r="AX344" i="1" s="1"/>
  <c r="BH350" i="1"/>
  <c r="AX335" i="1"/>
  <c r="BH346" i="1"/>
  <c r="BH349" i="1"/>
  <c r="BH342" i="1"/>
  <c r="BI342" i="1" s="1"/>
  <c r="AX342" i="1" s="1"/>
  <c r="BH345" i="1"/>
  <c r="BI345" i="1" s="1"/>
  <c r="AX345" i="1" s="1"/>
  <c r="BH338" i="1"/>
  <c r="AX347" i="1"/>
  <c r="BH334" i="1"/>
  <c r="BI334" i="1" s="1"/>
  <c r="AX334" i="1" s="1"/>
  <c r="AX326" i="1"/>
  <c r="AX130" i="1"/>
  <c r="AX135" i="1"/>
  <c r="AX193" i="1"/>
  <c r="AX76" i="1"/>
  <c r="AX233" i="1"/>
  <c r="AX127" i="1"/>
  <c r="AX235" i="1"/>
  <c r="AX243" i="1"/>
  <c r="AX88" i="1"/>
  <c r="AX224" i="1"/>
  <c r="AX310" i="1"/>
  <c r="AX204" i="1"/>
  <c r="BI95" i="1"/>
  <c r="BI82" i="1"/>
  <c r="AX82" i="1" s="1"/>
  <c r="BI59" i="1"/>
  <c r="AX59" i="1" s="1"/>
  <c r="BI159" i="1"/>
  <c r="AX159" i="1" s="1"/>
  <c r="BI109" i="1"/>
  <c r="AX109" i="1" s="1"/>
  <c r="BI213" i="1"/>
  <c r="AX213" i="1" s="1"/>
  <c r="BI71" i="1"/>
  <c r="AX71" i="1" s="1"/>
  <c r="BI73" i="1"/>
  <c r="AX73" i="1" s="1"/>
  <c r="BI28" i="1"/>
  <c r="BI57" i="1"/>
  <c r="AX57" i="1" s="1"/>
  <c r="BI66" i="1"/>
  <c r="BI111" i="1"/>
  <c r="AX111" i="1" s="1"/>
  <c r="BI166" i="1"/>
  <c r="BI202" i="1"/>
  <c r="AX202" i="1" s="1"/>
  <c r="BI266" i="1"/>
  <c r="AX266" i="1" s="1"/>
  <c r="BI55" i="1"/>
  <c r="AX55" i="1" s="1"/>
  <c r="BI87" i="1"/>
  <c r="AX87" i="1" s="1"/>
  <c r="BI119" i="1"/>
  <c r="BI201" i="1"/>
  <c r="AX201" i="1" s="1"/>
  <c r="BI194" i="1"/>
  <c r="AX194" i="1" s="1"/>
  <c r="BI260" i="1"/>
  <c r="AX260" i="1" s="1"/>
  <c r="BI20" i="1"/>
  <c r="AX20" i="1" s="1"/>
  <c r="BH41" i="1"/>
  <c r="BI52" i="1"/>
  <c r="AX52" i="1" s="1"/>
  <c r="BI50" i="1"/>
  <c r="BI89" i="1"/>
  <c r="AX89" i="1" s="1"/>
  <c r="BI203" i="1"/>
  <c r="AX203" i="1" s="1"/>
  <c r="BI60" i="1"/>
  <c r="AX60" i="1" s="1"/>
  <c r="BI47" i="1"/>
  <c r="AX47" i="1" s="1"/>
  <c r="BI58" i="1"/>
  <c r="AX58" i="1" s="1"/>
  <c r="BI65" i="1"/>
  <c r="AX65" i="1" s="1"/>
  <c r="BI133" i="1"/>
  <c r="AX133" i="1" s="1"/>
  <c r="BI217" i="1"/>
  <c r="BI219" i="1"/>
  <c r="BI296" i="1"/>
  <c r="AX296" i="1" s="1"/>
  <c r="BI69" i="1"/>
  <c r="AX69" i="1" s="1"/>
  <c r="BI75" i="1"/>
  <c r="BI86" i="1"/>
  <c r="AX86" i="1" s="1"/>
  <c r="BI167" i="1"/>
  <c r="AX167" i="1" s="1"/>
  <c r="BI280" i="1"/>
  <c r="AX280" i="1" s="1"/>
  <c r="BI307" i="1"/>
  <c r="AX307" i="1" s="1"/>
  <c r="BI54" i="1"/>
  <c r="AX54" i="1" s="1"/>
  <c r="BI147" i="1"/>
  <c r="AX147" i="1" s="1"/>
  <c r="BI185" i="1"/>
  <c r="AX185" i="1" s="1"/>
  <c r="BI205" i="1"/>
  <c r="AX205" i="1" s="1"/>
  <c r="BI315" i="1"/>
  <c r="AX315" i="1" s="1"/>
  <c r="BD29" i="1"/>
  <c r="BE29" i="1" s="1"/>
  <c r="BI303" i="1"/>
  <c r="AX303" i="1" s="1"/>
  <c r="BI146" i="1"/>
  <c r="BI209" i="1"/>
  <c r="AX209" i="1" s="1"/>
  <c r="BI262" i="1"/>
  <c r="AX262" i="1" s="1"/>
  <c r="BI227" i="1"/>
  <c r="AX227" i="1" s="1"/>
  <c r="BI311" i="1"/>
  <c r="AX311" i="1" s="1"/>
  <c r="BD236" i="1"/>
  <c r="BE236" i="1" s="1"/>
  <c r="BH272" i="1"/>
  <c r="BH320" i="1"/>
  <c r="BH50" i="1"/>
  <c r="BI67" i="1"/>
  <c r="AX67" i="1" s="1"/>
  <c r="BI173" i="1"/>
  <c r="BI226" i="1"/>
  <c r="AX226" i="1" s="1"/>
  <c r="BI210" i="1"/>
  <c r="AX210" i="1" s="1"/>
  <c r="BI247" i="1"/>
  <c r="AX247" i="1" s="1"/>
  <c r="BI309" i="1"/>
  <c r="AX309" i="1" s="1"/>
  <c r="AX95" i="1"/>
  <c r="BI74" i="1"/>
  <c r="AX74" i="1" s="1"/>
  <c r="BI125" i="1"/>
  <c r="AX125" i="1" s="1"/>
  <c r="BI246" i="1"/>
  <c r="AX246" i="1" s="1"/>
  <c r="BI240" i="1"/>
  <c r="AX240" i="1" s="1"/>
  <c r="BI273" i="1"/>
  <c r="AX273" i="1" s="1"/>
  <c r="BI301" i="1"/>
  <c r="AX301" i="1" s="1"/>
  <c r="BH186" i="1"/>
  <c r="BD101" i="1"/>
  <c r="AX206" i="1"/>
  <c r="AX121" i="1"/>
  <c r="BB295" i="1"/>
  <c r="BI276" i="1"/>
  <c r="AX276" i="1" s="1"/>
  <c r="BI305" i="1"/>
  <c r="AX305" i="1" s="1"/>
  <c r="AX253" i="1"/>
  <c r="BD177" i="1"/>
  <c r="BE176" i="1" s="1"/>
  <c r="BH223" i="1"/>
  <c r="BH105" i="1"/>
  <c r="BH73" i="1"/>
  <c r="BI85" i="1"/>
  <c r="AX85" i="1" s="1"/>
  <c r="BI93" i="1"/>
  <c r="AX93" i="1" s="1"/>
  <c r="BI120" i="1"/>
  <c r="AX120" i="1" s="1"/>
  <c r="BI196" i="1"/>
  <c r="AX196" i="1" s="1"/>
  <c r="BI238" i="1"/>
  <c r="AX238" i="1" s="1"/>
  <c r="BI259" i="1"/>
  <c r="AX259" i="1" s="1"/>
  <c r="BI295" i="1"/>
  <c r="AX295" i="1" s="1"/>
  <c r="BI323" i="1"/>
  <c r="AX323" i="1" s="1"/>
  <c r="BH328" i="1"/>
  <c r="BI117" i="1"/>
  <c r="AX117" i="1" s="1"/>
  <c r="BI139" i="1"/>
  <c r="AX139" i="1" s="1"/>
  <c r="BI165" i="1"/>
  <c r="AX165" i="1" s="1"/>
  <c r="BI179" i="1"/>
  <c r="AX179" i="1" s="1"/>
  <c r="BI229" i="1"/>
  <c r="AX229" i="1" s="1"/>
  <c r="BI313" i="1"/>
  <c r="BH325" i="1"/>
  <c r="BH217" i="1"/>
  <c r="BH59" i="1"/>
  <c r="BH88" i="1"/>
  <c r="BH146" i="1"/>
  <c r="BH56" i="1"/>
  <c r="AX136" i="1"/>
  <c r="AX56" i="1"/>
  <c r="BH237" i="1"/>
  <c r="BF220" i="1"/>
  <c r="BB194" i="1"/>
  <c r="BF181" i="1"/>
  <c r="BG181" i="1" s="1"/>
  <c r="BH46" i="1"/>
  <c r="BH94" i="1"/>
  <c r="BH24" i="1"/>
  <c r="BF275" i="1"/>
  <c r="BH222" i="1"/>
  <c r="BF52" i="1"/>
  <c r="BD45" i="1"/>
  <c r="BB287" i="1"/>
  <c r="BH207" i="1"/>
  <c r="BH185" i="1"/>
  <c r="BI186" i="1" s="1"/>
  <c r="AX186" i="1" s="1"/>
  <c r="BH196" i="1"/>
  <c r="BH74" i="1"/>
  <c r="AX308" i="1"/>
  <c r="BB263" i="1"/>
  <c r="BC263" i="1" s="1"/>
  <c r="BD242" i="1"/>
  <c r="BE242" i="1" s="1"/>
  <c r="AX223" i="1"/>
  <c r="BD222" i="1"/>
  <c r="BE222" i="1" s="1"/>
  <c r="BB225" i="1"/>
  <c r="BF240" i="1"/>
  <c r="AX163" i="1"/>
  <c r="AX171" i="1"/>
  <c r="BH85" i="1"/>
  <c r="BH22" i="1"/>
  <c r="BB205" i="1"/>
  <c r="BD156" i="1"/>
  <c r="BD268" i="1"/>
  <c r="BF169" i="1"/>
  <c r="BG169" i="1" s="1"/>
  <c r="BF175" i="1"/>
  <c r="BB122" i="1"/>
  <c r="BH55" i="1"/>
  <c r="AX255" i="1"/>
  <c r="BF115" i="1"/>
  <c r="BD93" i="1"/>
  <c r="BF45" i="1"/>
  <c r="BH79" i="1"/>
  <c r="BH313" i="1"/>
  <c r="BH225" i="1"/>
  <c r="AX146" i="1"/>
  <c r="AX79" i="1"/>
  <c r="AX21" i="1"/>
  <c r="BB321" i="1"/>
  <c r="BD215" i="1"/>
  <c r="BH180" i="1"/>
  <c r="BB32" i="1"/>
  <c r="BC32" i="1" s="1"/>
  <c r="BH190" i="1"/>
  <c r="BF24" i="1"/>
  <c r="BG24" i="1" s="1"/>
  <c r="BD282" i="1"/>
  <c r="AX294" i="1"/>
  <c r="AX242" i="1"/>
  <c r="AX252" i="1"/>
  <c r="AX222" i="1"/>
  <c r="BD172" i="1"/>
  <c r="BF161" i="1"/>
  <c r="BD171" i="1"/>
  <c r="BE172" i="1" s="1"/>
  <c r="BH67" i="1"/>
  <c r="BI174" i="1"/>
  <c r="AX174" i="1" s="1"/>
  <c r="BI168" i="1"/>
  <c r="AX168" i="1" s="1"/>
  <c r="BI225" i="1"/>
  <c r="AX225" i="1" s="1"/>
  <c r="BI257" i="1"/>
  <c r="AX257" i="1" s="1"/>
  <c r="BI275" i="1"/>
  <c r="AX275" i="1" s="1"/>
  <c r="AX28" i="1"/>
  <c r="BB324" i="1"/>
  <c r="BC324" i="1" s="1"/>
  <c r="BF248" i="1"/>
  <c r="BG248" i="1" s="1"/>
  <c r="AX219" i="1"/>
  <c r="BF212" i="1"/>
  <c r="BB33" i="1"/>
  <c r="BC33" i="1" s="1"/>
  <c r="AX191" i="1"/>
  <c r="BH307" i="1"/>
  <c r="AX236" i="1"/>
  <c r="BD183" i="1"/>
  <c r="BE183" i="1" s="1"/>
  <c r="AX249" i="1"/>
  <c r="BF190" i="1"/>
  <c r="AX169" i="1"/>
  <c r="BD71" i="1"/>
  <c r="BD47" i="1"/>
  <c r="BI215" i="1"/>
  <c r="AX215" i="1" s="1"/>
  <c r="BI218" i="1"/>
  <c r="AX218" i="1" s="1"/>
  <c r="BI211" i="1"/>
  <c r="AX211" i="1" s="1"/>
  <c r="BI221" i="1"/>
  <c r="AX221" i="1" s="1"/>
  <c r="BI267" i="1"/>
  <c r="AX267" i="1" s="1"/>
  <c r="BI302" i="1"/>
  <c r="AX302" i="1" s="1"/>
  <c r="AX327" i="1"/>
  <c r="BF299" i="1"/>
  <c r="BG299" i="1" s="1"/>
  <c r="AX217" i="1"/>
  <c r="BF219" i="1"/>
  <c r="BH173" i="1"/>
  <c r="AX83" i="1"/>
  <c r="AX94" i="1"/>
  <c r="AX119" i="1"/>
  <c r="BF69" i="1"/>
  <c r="BH51" i="1"/>
  <c r="AX325" i="1"/>
  <c r="AX285" i="1"/>
  <c r="BH254" i="1"/>
  <c r="BB200" i="1"/>
  <c r="BC200" i="1" s="1"/>
  <c r="BF152" i="1"/>
  <c r="BG152" i="1" s="1"/>
  <c r="BF153" i="1"/>
  <c r="BG153" i="1" s="1"/>
  <c r="BH243" i="1"/>
  <c r="BD255" i="1"/>
  <c r="BE256" i="1" s="1"/>
  <c r="BB322" i="1"/>
  <c r="BD205" i="1"/>
  <c r="AX72" i="1"/>
  <c r="BB303" i="1"/>
  <c r="BC303" i="1" s="1"/>
  <c r="BF330" i="1"/>
  <c r="BF320" i="1"/>
  <c r="BF314" i="1"/>
  <c r="BH286" i="1"/>
  <c r="BD253" i="1"/>
  <c r="BH266" i="1"/>
  <c r="BI268" i="1" s="1"/>
  <c r="AX268" i="1" s="1"/>
  <c r="BF258" i="1"/>
  <c r="BB247" i="1"/>
  <c r="BE178" i="1"/>
  <c r="BD320" i="1"/>
  <c r="BD317" i="1"/>
  <c r="BD328" i="1"/>
  <c r="BD311" i="1"/>
  <c r="BF298" i="1"/>
  <c r="BD314" i="1"/>
  <c r="BH289" i="1"/>
  <c r="BD277" i="1"/>
  <c r="BC250" i="1"/>
  <c r="BC251" i="1"/>
  <c r="BD271" i="1"/>
  <c r="BC190" i="1"/>
  <c r="BC189" i="1"/>
  <c r="BC192" i="1"/>
  <c r="BC191" i="1"/>
  <c r="BB216" i="1"/>
  <c r="BB309" i="1"/>
  <c r="AX313" i="1"/>
  <c r="BG317" i="1"/>
  <c r="BG310" i="1"/>
  <c r="BG316" i="1"/>
  <c r="BF302" i="1"/>
  <c r="BG302" i="1" s="1"/>
  <c r="BB300" i="1"/>
  <c r="BC300" i="1" s="1"/>
  <c r="BF294" i="1"/>
  <c r="BG294" i="1" s="1"/>
  <c r="BB305" i="1"/>
  <c r="AX312" i="1"/>
  <c r="BB272" i="1"/>
  <c r="BC272" i="1" s="1"/>
  <c r="BF281" i="1"/>
  <c r="AX258" i="1"/>
  <c r="AX298" i="1"/>
  <c r="BF322" i="1"/>
  <c r="BD319" i="1"/>
  <c r="BD329" i="1"/>
  <c r="BH309" i="1"/>
  <c r="BD303" i="1"/>
  <c r="BE303" i="1" s="1"/>
  <c r="BB288" i="1"/>
  <c r="BF311" i="1"/>
  <c r="BD289" i="1"/>
  <c r="BH293" i="1"/>
  <c r="BI293" i="1" s="1"/>
  <c r="AX293" i="1" s="1"/>
  <c r="BF276" i="1"/>
  <c r="BG276" i="1" s="1"/>
  <c r="BF270" i="1"/>
  <c r="BG250" i="1"/>
  <c r="BB331" i="1"/>
  <c r="BH314" i="1"/>
  <c r="BI314" i="1" s="1"/>
  <c r="AX314" i="1" s="1"/>
  <c r="BD325" i="1"/>
  <c r="BE325" i="1" s="1"/>
  <c r="BD305" i="1"/>
  <c r="BF312" i="1"/>
  <c r="BD312" i="1"/>
  <c r="BD281" i="1"/>
  <c r="BF290" i="1"/>
  <c r="BB285" i="1"/>
  <c r="BD272" i="1"/>
  <c r="BB266" i="1"/>
  <c r="BD260" i="1"/>
  <c r="BE260" i="1" s="1"/>
  <c r="BE250" i="1"/>
  <c r="BD244" i="1"/>
  <c r="BE244" i="1" s="1"/>
  <c r="BF237" i="1"/>
  <c r="BG237" i="1" s="1"/>
  <c r="BF229" i="1"/>
  <c r="BG227" i="1" s="1"/>
  <c r="BD252" i="1"/>
  <c r="BC253" i="1"/>
  <c r="BC172" i="1"/>
  <c r="BE175" i="1"/>
  <c r="BF328" i="1"/>
  <c r="BB330" i="1"/>
  <c r="AX328" i="1"/>
  <c r="BH332" i="1"/>
  <c r="BF324" i="1"/>
  <c r="BG324" i="1" s="1"/>
  <c r="BH318" i="1"/>
  <c r="BD323" i="1"/>
  <c r="BF310" i="1"/>
  <c r="BG315" i="1" s="1"/>
  <c r="BD301" i="1"/>
  <c r="BE301" i="1" s="1"/>
  <c r="BF291" i="1"/>
  <c r="BF286" i="1"/>
  <c r="BG283" i="1" s="1"/>
  <c r="BD284" i="1"/>
  <c r="BD283" i="1"/>
  <c r="BH245" i="1"/>
  <c r="AX245" i="1"/>
  <c r="BB220" i="1"/>
  <c r="BE230" i="1"/>
  <c r="BB318" i="1"/>
  <c r="BF318" i="1"/>
  <c r="BD330" i="1"/>
  <c r="BB332" i="1"/>
  <c r="BC332" i="1" s="1"/>
  <c r="BH288" i="1"/>
  <c r="BF306" i="1"/>
  <c r="BG305" i="1" s="1"/>
  <c r="BD273" i="1"/>
  <c r="BF297" i="1"/>
  <c r="BB284" i="1"/>
  <c r="BC285" i="1" s="1"/>
  <c r="BF277" i="1"/>
  <c r="BD266" i="1"/>
  <c r="BB273" i="1"/>
  <c r="BC240" i="1"/>
  <c r="BE272" i="1"/>
  <c r="BB278" i="1"/>
  <c r="BC278" i="1" s="1"/>
  <c r="BE156" i="1"/>
  <c r="BB311" i="1"/>
  <c r="BB329" i="1"/>
  <c r="BB326" i="1"/>
  <c r="BH315" i="1"/>
  <c r="BH321" i="1"/>
  <c r="BI321" i="1" s="1"/>
  <c r="AX321" i="1" s="1"/>
  <c r="BB306" i="1"/>
  <c r="BB296" i="1"/>
  <c r="BC296" i="1" s="1"/>
  <c r="BF288" i="1"/>
  <c r="BD285" i="1"/>
  <c r="BD293" i="1"/>
  <c r="BE293" i="1" s="1"/>
  <c r="BB290" i="1"/>
  <c r="BH281" i="1"/>
  <c r="AX281" i="1"/>
  <c r="BG282" i="1"/>
  <c r="BD259" i="1"/>
  <c r="BE259" i="1" s="1"/>
  <c r="BE257" i="1"/>
  <c r="BG191" i="1"/>
  <c r="AX207" i="1"/>
  <c r="BD184" i="1"/>
  <c r="BE184" i="1" s="1"/>
  <c r="BB215" i="1"/>
  <c r="BD197" i="1"/>
  <c r="BE197" i="1" s="1"/>
  <c r="BH218" i="1"/>
  <c r="BD206" i="1"/>
  <c r="AX214" i="1"/>
  <c r="BB167" i="1"/>
  <c r="BC167" i="1" s="1"/>
  <c r="BB164" i="1"/>
  <c r="BC164" i="1" s="1"/>
  <c r="BG160" i="1"/>
  <c r="BG161" i="1"/>
  <c r="BF174" i="1"/>
  <c r="BB162" i="1"/>
  <c r="BC162" i="1" s="1"/>
  <c r="BD173" i="1"/>
  <c r="BE173" i="1" s="1"/>
  <c r="BE179" i="1"/>
  <c r="AX173" i="1"/>
  <c r="BF170" i="1"/>
  <c r="BG170" i="1" s="1"/>
  <c r="BD163" i="1"/>
  <c r="BE163" i="1" s="1"/>
  <c r="BB149" i="1"/>
  <c r="BF150" i="1"/>
  <c r="BF148" i="1"/>
  <c r="BH134" i="1"/>
  <c r="AX134" i="1"/>
  <c r="BF140" i="1"/>
  <c r="BD114" i="1"/>
  <c r="BD134" i="1"/>
  <c r="BD103" i="1"/>
  <c r="BB89" i="1"/>
  <c r="BD81" i="1"/>
  <c r="BC72" i="1"/>
  <c r="BB328" i="1"/>
  <c r="BB313" i="1"/>
  <c r="BD316" i="1"/>
  <c r="BF332" i="1"/>
  <c r="BG332" i="1" s="1"/>
  <c r="BH323" i="1"/>
  <c r="BH331" i="1"/>
  <c r="BI371" i="1" s="1"/>
  <c r="AX371" i="1" s="1"/>
  <c r="BF326" i="1"/>
  <c r="BD327" i="1"/>
  <c r="BF321" i="1"/>
  <c r="BD315" i="1"/>
  <c r="BB320" i="1"/>
  <c r="BD331" i="1"/>
  <c r="BB316" i="1"/>
  <c r="BB308" i="1"/>
  <c r="BB286" i="1"/>
  <c r="BH326" i="1"/>
  <c r="BB292" i="1"/>
  <c r="BC292" i="1" s="1"/>
  <c r="BD297" i="1"/>
  <c r="BD280" i="1"/>
  <c r="BH295" i="1"/>
  <c r="BB281" i="1"/>
  <c r="BC279" i="1" s="1"/>
  <c r="BH262" i="1"/>
  <c r="BI264" i="1" s="1"/>
  <c r="AX264" i="1" s="1"/>
  <c r="BE273" i="1"/>
  <c r="BB276" i="1"/>
  <c r="BF267" i="1"/>
  <c r="BB262" i="1"/>
  <c r="BC262" i="1" s="1"/>
  <c r="BB260" i="1"/>
  <c r="BB248" i="1"/>
  <c r="BC248" i="1" s="1"/>
  <c r="BF239" i="1"/>
  <c r="BG238" i="1" s="1"/>
  <c r="BF235" i="1"/>
  <c r="BG235" i="1" s="1"/>
  <c r="BD278" i="1"/>
  <c r="BF247" i="1"/>
  <c r="BB234" i="1"/>
  <c r="BC234" i="1" s="1"/>
  <c r="BF187" i="1"/>
  <c r="BG186" i="1" s="1"/>
  <c r="BF226" i="1"/>
  <c r="BG225" i="1" s="1"/>
  <c r="BD232" i="1"/>
  <c r="BE232" i="1" s="1"/>
  <c r="BF198" i="1"/>
  <c r="BD214" i="1"/>
  <c r="BB197" i="1"/>
  <c r="BC197" i="1" s="1"/>
  <c r="AX192" i="1"/>
  <c r="BB217" i="1"/>
  <c r="BF192" i="1"/>
  <c r="BB237" i="1"/>
  <c r="BC237" i="1" s="1"/>
  <c r="BD196" i="1"/>
  <c r="BH187" i="1"/>
  <c r="BG172" i="1"/>
  <c r="BD160" i="1"/>
  <c r="BD145" i="1"/>
  <c r="BE145" i="1" s="1"/>
  <c r="BD157" i="1"/>
  <c r="BD155" i="1"/>
  <c r="BE155" i="1" s="1"/>
  <c r="BE177" i="1"/>
  <c r="AX145" i="1"/>
  <c r="BB134" i="1"/>
  <c r="BF122" i="1"/>
  <c r="BG122" i="1" s="1"/>
  <c r="BF143" i="1"/>
  <c r="BG143" i="1" s="1"/>
  <c r="BF134" i="1"/>
  <c r="BD74" i="1"/>
  <c r="BE74" i="1" s="1"/>
  <c r="BD119" i="1"/>
  <c r="BB298" i="1"/>
  <c r="BC297" i="1" s="1"/>
  <c r="BD287" i="1"/>
  <c r="BD299" i="1"/>
  <c r="BE299" i="1" s="1"/>
  <c r="BB289" i="1"/>
  <c r="BB301" i="1"/>
  <c r="BC301" i="1" s="1"/>
  <c r="BB275" i="1"/>
  <c r="BD264" i="1"/>
  <c r="BE264" i="1" s="1"/>
  <c r="BB268" i="1"/>
  <c r="BF249" i="1"/>
  <c r="BG249" i="1" s="1"/>
  <c r="AX256" i="1"/>
  <c r="BF263" i="1"/>
  <c r="BG263" i="1" s="1"/>
  <c r="BB239" i="1"/>
  <c r="BD248" i="1"/>
  <c r="BE248" i="1" s="1"/>
  <c r="BB242" i="1"/>
  <c r="BC242" i="1" s="1"/>
  <c r="BF254" i="1"/>
  <c r="BG254" i="1" s="1"/>
  <c r="BF243" i="1"/>
  <c r="BG243" i="1" s="1"/>
  <c r="BD254" i="1"/>
  <c r="BE254" i="1" s="1"/>
  <c r="BB245" i="1"/>
  <c r="BD220" i="1"/>
  <c r="BE220" i="1" s="1"/>
  <c r="BF245" i="1"/>
  <c r="BD225" i="1"/>
  <c r="BH240" i="1"/>
  <c r="BG239" i="1"/>
  <c r="BB227" i="1"/>
  <c r="BF205" i="1"/>
  <c r="BD185" i="1"/>
  <c r="BE185" i="1" s="1"/>
  <c r="BB196" i="1"/>
  <c r="AX184" i="1"/>
  <c r="BF172" i="1"/>
  <c r="BG171" i="1" s="1"/>
  <c r="BF176" i="1"/>
  <c r="BF166" i="1"/>
  <c r="BD165" i="1"/>
  <c r="BB160" i="1"/>
  <c r="BF158" i="1"/>
  <c r="BH165" i="1"/>
  <c r="BF165" i="1"/>
  <c r="BB155" i="1"/>
  <c r="BC155" i="1" s="1"/>
  <c r="BB131" i="1"/>
  <c r="BD143" i="1"/>
  <c r="BE143" i="1" s="1"/>
  <c r="BH137" i="1"/>
  <c r="BC143" i="1"/>
  <c r="BB139" i="1"/>
  <c r="BC139" i="1" s="1"/>
  <c r="BD121" i="1"/>
  <c r="BF107" i="1"/>
  <c r="BB104" i="1"/>
  <c r="BH329" i="1"/>
  <c r="BI329" i="1" s="1"/>
  <c r="AX329" i="1" s="1"/>
  <c r="BD306" i="1"/>
  <c r="BB304" i="1"/>
  <c r="BC304" i="1" s="1"/>
  <c r="BF308" i="1"/>
  <c r="BC291" i="1"/>
  <c r="BC290" i="1"/>
  <c r="BB294" i="1"/>
  <c r="BC294" i="1" s="1"/>
  <c r="BF296" i="1"/>
  <c r="BG296" i="1" s="1"/>
  <c r="BD288" i="1"/>
  <c r="BD295" i="1"/>
  <c r="BE295" i="1" s="1"/>
  <c r="BB274" i="1"/>
  <c r="BC271" i="1" s="1"/>
  <c r="BB265" i="1"/>
  <c r="BC265" i="1" s="1"/>
  <c r="BF273" i="1"/>
  <c r="BD262" i="1"/>
  <c r="BE262" i="1" s="1"/>
  <c r="BC287" i="1"/>
  <c r="BH274" i="1"/>
  <c r="AX244" i="1"/>
  <c r="AX250" i="1"/>
  <c r="BE270" i="1"/>
  <c r="BE271" i="1"/>
  <c r="BD238" i="1"/>
  <c r="BD240" i="1"/>
  <c r="BD233" i="1"/>
  <c r="BE233" i="1" s="1"/>
  <c r="BB219" i="1"/>
  <c r="BH238" i="1"/>
  <c r="BH264" i="1"/>
  <c r="BD209" i="1"/>
  <c r="BG196" i="1"/>
  <c r="BG195" i="1"/>
  <c r="BF228" i="1"/>
  <c r="BD181" i="1"/>
  <c r="BE181" i="1" s="1"/>
  <c r="BF216" i="1"/>
  <c r="BB187" i="1"/>
  <c r="BC187" i="1" s="1"/>
  <c r="BD167" i="1"/>
  <c r="BE167" i="1" s="1"/>
  <c r="BD175" i="1"/>
  <c r="BE174" i="1" s="1"/>
  <c r="AX166" i="1"/>
  <c r="BB172" i="1"/>
  <c r="BE157" i="1"/>
  <c r="BF162" i="1"/>
  <c r="BG162" i="1" s="1"/>
  <c r="BH175" i="1"/>
  <c r="BI177" i="1" s="1"/>
  <c r="AX177" i="1" s="1"/>
  <c r="BH148" i="1"/>
  <c r="BB127" i="1"/>
  <c r="BC126" i="1" s="1"/>
  <c r="BF82" i="1"/>
  <c r="BH111" i="1"/>
  <c r="BF303" i="1"/>
  <c r="BG303" i="1" s="1"/>
  <c r="BF319" i="1"/>
  <c r="BB307" i="1"/>
  <c r="BF304" i="1"/>
  <c r="BG304" i="1" s="1"/>
  <c r="BB323" i="1"/>
  <c r="BD286" i="1"/>
  <c r="BD307" i="1"/>
  <c r="BH287" i="1"/>
  <c r="BF274" i="1"/>
  <c r="AX282" i="1"/>
  <c r="BF261" i="1"/>
  <c r="BG261" i="1" s="1"/>
  <c r="BB253" i="1"/>
  <c r="BC252" i="1" s="1"/>
  <c r="BF246" i="1"/>
  <c r="BD258" i="1"/>
  <c r="BD223" i="1"/>
  <c r="BE223" i="1" s="1"/>
  <c r="BB210" i="1"/>
  <c r="BB211" i="1"/>
  <c r="BF206" i="1"/>
  <c r="BG217" i="1"/>
  <c r="BD207" i="1"/>
  <c r="BB221" i="1"/>
  <c r="BC221" i="1" s="1"/>
  <c r="BC194" i="1"/>
  <c r="BH176" i="1"/>
  <c r="BB224" i="1"/>
  <c r="BC224" i="1" s="1"/>
  <c r="BF180" i="1"/>
  <c r="BF154" i="1"/>
  <c r="BG154" i="1" s="1"/>
  <c r="BF257" i="1"/>
  <c r="BD221" i="1"/>
  <c r="BE221" i="1" s="1"/>
  <c r="BB204" i="1"/>
  <c r="BC204" i="1" s="1"/>
  <c r="BD199" i="1"/>
  <c r="BH193" i="1"/>
  <c r="BF251" i="1"/>
  <c r="BG251" i="1" s="1"/>
  <c r="BD203" i="1"/>
  <c r="BE203" i="1" s="1"/>
  <c r="BB199" i="1"/>
  <c r="BH195" i="1"/>
  <c r="BI195" i="1" s="1"/>
  <c r="AX195" i="1" s="1"/>
  <c r="BD192" i="1"/>
  <c r="BE189" i="1" s="1"/>
  <c r="BF208" i="1"/>
  <c r="BB166" i="1"/>
  <c r="BC166" i="1" s="1"/>
  <c r="BD180" i="1"/>
  <c r="BE180" i="1" s="1"/>
  <c r="BB174" i="1"/>
  <c r="BB175" i="1"/>
  <c r="BD159" i="1"/>
  <c r="BE158" i="1" s="1"/>
  <c r="BB176" i="1"/>
  <c r="BD161" i="1"/>
  <c r="BB156" i="1"/>
  <c r="BH167" i="1"/>
  <c r="BH150" i="1"/>
  <c r="BF132" i="1"/>
  <c r="BF130" i="1"/>
  <c r="BF149" i="1"/>
  <c r="BB124" i="1"/>
  <c r="BB136" i="1"/>
  <c r="BC136" i="1" s="1"/>
  <c r="BH123" i="1"/>
  <c r="AX123" i="1"/>
  <c r="BD98" i="1"/>
  <c r="BE98" i="1" s="1"/>
  <c r="BB97" i="1"/>
  <c r="BH63" i="1"/>
  <c r="BB302" i="1"/>
  <c r="BC302" i="1" s="1"/>
  <c r="AX300" i="1"/>
  <c r="BB315" i="1"/>
  <c r="BD309" i="1"/>
  <c r="BB310" i="1"/>
  <c r="BH302" i="1"/>
  <c r="BD294" i="1"/>
  <c r="BE294" i="1" s="1"/>
  <c r="BH280" i="1"/>
  <c r="BD291" i="1"/>
  <c r="BF292" i="1"/>
  <c r="BG292" i="1" s="1"/>
  <c r="BD261" i="1"/>
  <c r="BE261" i="1" s="1"/>
  <c r="BE255" i="1"/>
  <c r="AX239" i="1"/>
  <c r="BD234" i="1"/>
  <c r="BE234" i="1" s="1"/>
  <c r="BB249" i="1"/>
  <c r="BC249" i="1" s="1"/>
  <c r="BF233" i="1"/>
  <c r="BG233" i="1" s="1"/>
  <c r="BF214" i="1"/>
  <c r="BB243" i="1"/>
  <c r="BC243" i="1" s="1"/>
  <c r="BB228" i="1"/>
  <c r="AX248" i="1"/>
  <c r="AX237" i="1"/>
  <c r="BF230" i="1"/>
  <c r="BG228" i="1" s="1"/>
  <c r="BB226" i="1"/>
  <c r="BC225" i="1" s="1"/>
  <c r="BB218" i="1"/>
  <c r="BB180" i="1"/>
  <c r="BG189" i="1"/>
  <c r="BG190" i="1"/>
  <c r="BF200" i="1"/>
  <c r="BG200" i="1" s="1"/>
  <c r="BD191" i="1"/>
  <c r="BE190" i="1" s="1"/>
  <c r="BD164" i="1"/>
  <c r="BE164" i="1" s="1"/>
  <c r="BB202" i="1"/>
  <c r="BC202" i="1" s="1"/>
  <c r="BF178" i="1"/>
  <c r="BF211" i="1"/>
  <c r="BG210" i="1" s="1"/>
  <c r="BD193" i="1"/>
  <c r="BF202" i="1"/>
  <c r="BG202" i="1" s="1"/>
  <c r="BE187" i="1"/>
  <c r="AX164" i="1"/>
  <c r="BB158" i="1"/>
  <c r="BD151" i="1"/>
  <c r="BB159" i="1"/>
  <c r="BD169" i="1"/>
  <c r="BE169" i="1" s="1"/>
  <c r="BH156" i="1"/>
  <c r="BI157" i="1" s="1"/>
  <c r="AX157" i="1" s="1"/>
  <c r="BB146" i="1"/>
  <c r="AX180" i="1"/>
  <c r="BF164" i="1"/>
  <c r="BG164" i="1" s="1"/>
  <c r="BD149" i="1"/>
  <c r="BH129" i="1"/>
  <c r="AX129" i="1"/>
  <c r="BB151" i="1"/>
  <c r="BB117" i="1"/>
  <c r="BD117" i="1"/>
  <c r="BB98" i="1"/>
  <c r="BC98" i="1" s="1"/>
  <c r="BD75" i="1"/>
  <c r="BE75" i="1" s="1"/>
  <c r="BH75" i="1"/>
  <c r="AX75" i="1"/>
  <c r="BB68" i="1"/>
  <c r="BC68" i="1" s="1"/>
  <c r="BD251" i="1"/>
  <c r="BE251" i="1" s="1"/>
  <c r="BF269" i="1"/>
  <c r="BG269" i="1" s="1"/>
  <c r="BF265" i="1"/>
  <c r="BG265" i="1" s="1"/>
  <c r="BB261" i="1"/>
  <c r="BC261" i="1" s="1"/>
  <c r="BB259" i="1"/>
  <c r="BF213" i="1"/>
  <c r="BB209" i="1"/>
  <c r="BC226" i="1"/>
  <c r="BD217" i="1"/>
  <c r="BF253" i="1"/>
  <c r="BG252" i="1" s="1"/>
  <c r="BB212" i="1"/>
  <c r="BH246" i="1"/>
  <c r="BG220" i="1"/>
  <c r="BG219" i="1"/>
  <c r="BB207" i="1"/>
  <c r="BC206" i="1" s="1"/>
  <c r="BD195" i="1"/>
  <c r="BE207" i="1"/>
  <c r="BE205" i="1"/>
  <c r="BE206" i="1"/>
  <c r="BD241" i="1"/>
  <c r="BE241" i="1" s="1"/>
  <c r="BB188" i="1"/>
  <c r="BB195" i="1"/>
  <c r="BG192" i="1"/>
  <c r="BB213" i="1"/>
  <c r="BB168" i="1"/>
  <c r="BC168" i="1" s="1"/>
  <c r="BC171" i="1"/>
  <c r="BC193" i="1"/>
  <c r="BB178" i="1"/>
  <c r="BF137" i="1"/>
  <c r="BG137" i="1" s="1"/>
  <c r="BF147" i="1"/>
  <c r="BG146" i="1" s="1"/>
  <c r="BH98" i="1"/>
  <c r="BF99" i="1"/>
  <c r="BG99" i="1" s="1"/>
  <c r="BF104" i="1"/>
  <c r="BD107" i="1"/>
  <c r="BE71" i="1"/>
  <c r="BE70" i="1"/>
  <c r="BE69" i="1"/>
  <c r="BB241" i="1"/>
  <c r="BC241" i="1" s="1"/>
  <c r="BE258" i="1"/>
  <c r="BB240" i="1"/>
  <c r="BB235" i="1"/>
  <c r="BC235" i="1" s="1"/>
  <c r="BF234" i="1"/>
  <c r="BG234" i="1" s="1"/>
  <c r="BD246" i="1"/>
  <c r="BD231" i="1"/>
  <c r="BE229" i="1" s="1"/>
  <c r="BB233" i="1"/>
  <c r="BC233" i="1" s="1"/>
  <c r="BF222" i="1"/>
  <c r="BG222" i="1" s="1"/>
  <c r="BF182" i="1"/>
  <c r="BG182" i="1" s="1"/>
  <c r="BC165" i="1"/>
  <c r="BB148" i="1"/>
  <c r="BB170" i="1"/>
  <c r="BC170" i="1" s="1"/>
  <c r="BB179" i="1"/>
  <c r="BE171" i="1"/>
  <c r="BH157" i="1"/>
  <c r="BH126" i="1"/>
  <c r="AX126" i="1"/>
  <c r="BF139" i="1"/>
  <c r="BG139" i="1" s="1"/>
  <c r="BC103" i="1"/>
  <c r="BH132" i="1"/>
  <c r="AX132" i="1"/>
  <c r="BH127" i="1"/>
  <c r="BH96" i="1"/>
  <c r="BF91" i="1"/>
  <c r="BG86" i="1" s="1"/>
  <c r="BH109" i="1"/>
  <c r="BB129" i="1"/>
  <c r="BD150" i="1"/>
  <c r="BD142" i="1"/>
  <c r="BE142" i="1" s="1"/>
  <c r="BD126" i="1"/>
  <c r="BH130" i="1"/>
  <c r="BF128" i="1"/>
  <c r="BG128" i="1" s="1"/>
  <c r="BH113" i="1"/>
  <c r="BI113" i="1" s="1"/>
  <c r="AX113" i="1" s="1"/>
  <c r="BB109" i="1"/>
  <c r="AX90" i="1"/>
  <c r="BB96" i="1"/>
  <c r="BB106" i="1"/>
  <c r="BD89" i="1"/>
  <c r="BB86" i="1"/>
  <c r="BF112" i="1"/>
  <c r="BG112" i="1" s="1"/>
  <c r="BD88" i="1"/>
  <c r="BD80" i="1"/>
  <c r="BE80" i="1" s="1"/>
  <c r="BB67" i="1"/>
  <c r="BC67" i="1" s="1"/>
  <c r="BF110" i="1"/>
  <c r="BG110" i="1" s="1"/>
  <c r="BB103" i="1"/>
  <c r="BC102" i="1" s="1"/>
  <c r="BB88" i="1"/>
  <c r="BB74" i="1"/>
  <c r="BC74" i="1" s="1"/>
  <c r="BD95" i="1"/>
  <c r="BC66" i="1"/>
  <c r="BH89" i="1"/>
  <c r="BB61" i="1"/>
  <c r="BB130" i="1"/>
  <c r="BB48" i="1"/>
  <c r="BF48" i="1"/>
  <c r="BF118" i="1"/>
  <c r="BB53" i="1"/>
  <c r="BB39" i="1"/>
  <c r="BE28" i="1"/>
  <c r="BE30" i="1"/>
  <c r="BD21" i="1"/>
  <c r="BE21" i="1" s="1"/>
  <c r="BD27" i="1"/>
  <c r="BE27" i="1" s="1"/>
  <c r="BD22" i="1"/>
  <c r="BB140" i="1"/>
  <c r="BB145" i="1"/>
  <c r="BC145" i="1" s="1"/>
  <c r="BB141" i="1"/>
  <c r="BB150" i="1"/>
  <c r="BD148" i="1"/>
  <c r="BF142" i="1"/>
  <c r="BG142" i="1" s="1"/>
  <c r="BB138" i="1"/>
  <c r="BC138" i="1" s="1"/>
  <c r="BF126" i="1"/>
  <c r="BD132" i="1"/>
  <c r="BD102" i="1"/>
  <c r="BB108" i="1"/>
  <c r="BF101" i="1"/>
  <c r="BB95" i="1"/>
  <c r="BF78" i="1"/>
  <c r="BG78" i="1" s="1"/>
  <c r="BD112" i="1"/>
  <c r="BE112" i="1" s="1"/>
  <c r="BD73" i="1"/>
  <c r="BB52" i="1"/>
  <c r="BD63" i="1"/>
  <c r="BE63" i="1" s="1"/>
  <c r="BB77" i="1"/>
  <c r="BB69" i="1"/>
  <c r="BH60" i="1"/>
  <c r="BD91" i="1"/>
  <c r="AX53" i="1"/>
  <c r="BG91" i="1"/>
  <c r="BF68" i="1"/>
  <c r="BG68" i="1" s="1"/>
  <c r="BF31" i="1"/>
  <c r="BG31" i="1" s="1"/>
  <c r="AT20" i="1"/>
  <c r="AU20" i="1" s="1"/>
  <c r="BF20" i="1"/>
  <c r="BG20" i="1" s="1"/>
  <c r="BD54" i="1"/>
  <c r="BD49" i="1"/>
  <c r="BE49" i="1" s="1"/>
  <c r="BD50" i="1"/>
  <c r="BB43" i="1"/>
  <c r="BB21" i="1"/>
  <c r="BC21" i="1" s="1"/>
  <c r="BI22" i="1"/>
  <c r="AX22" i="1" s="1"/>
  <c r="BB119" i="1"/>
  <c r="BB112" i="1"/>
  <c r="BC112" i="1" s="1"/>
  <c r="BH122" i="1"/>
  <c r="BD118" i="1"/>
  <c r="BB105" i="1"/>
  <c r="BD99" i="1"/>
  <c r="BE99" i="1" s="1"/>
  <c r="BH84" i="1"/>
  <c r="BF46" i="1"/>
  <c r="BB85" i="1"/>
  <c r="BC82" i="1" s="1"/>
  <c r="AX84" i="1"/>
  <c r="BB128" i="1"/>
  <c r="BC128" i="1" s="1"/>
  <c r="BB55" i="1"/>
  <c r="BC54" i="1" s="1"/>
  <c r="BG87" i="1"/>
  <c r="BG88" i="1"/>
  <c r="BB34" i="1"/>
  <c r="BF28" i="1"/>
  <c r="BE41" i="1"/>
  <c r="BD53" i="1"/>
  <c r="BE52" i="1" s="1"/>
  <c r="BF32" i="1"/>
  <c r="BG32" i="1" s="1"/>
  <c r="BB28" i="1"/>
  <c r="BB137" i="1"/>
  <c r="BC137" i="1" s="1"/>
  <c r="BB135" i="1"/>
  <c r="BF129" i="1"/>
  <c r="BH147" i="1"/>
  <c r="BF138" i="1"/>
  <c r="BG138" i="1" s="1"/>
  <c r="BD131" i="1"/>
  <c r="AX124" i="1"/>
  <c r="BD124" i="1"/>
  <c r="BF133" i="1"/>
  <c r="BD109" i="1"/>
  <c r="BD105" i="1"/>
  <c r="AX122" i="1"/>
  <c r="BF109" i="1"/>
  <c r="BG108" i="1" s="1"/>
  <c r="BB114" i="1"/>
  <c r="BF70" i="1"/>
  <c r="BG69" i="1" s="1"/>
  <c r="BD111" i="1"/>
  <c r="BE111" i="1" s="1"/>
  <c r="BB75" i="1"/>
  <c r="BC75" i="1" s="1"/>
  <c r="BD115" i="1"/>
  <c r="BF84" i="1"/>
  <c r="BG81" i="1" s="1"/>
  <c r="BF80" i="1"/>
  <c r="BG80" i="1" s="1"/>
  <c r="BG73" i="1"/>
  <c r="BD72" i="1"/>
  <c r="BD65" i="1"/>
  <c r="BD83" i="1"/>
  <c r="BD64" i="1"/>
  <c r="BG84" i="1"/>
  <c r="BF77" i="1"/>
  <c r="BB66" i="1"/>
  <c r="BC65" i="1" s="1"/>
  <c r="BF62" i="1"/>
  <c r="BH76" i="1"/>
  <c r="BH68" i="1"/>
  <c r="BB42" i="1"/>
  <c r="BC44" i="1" s="1"/>
  <c r="BF51" i="1"/>
  <c r="BC64" i="1"/>
  <c r="BD39" i="1"/>
  <c r="BD57" i="1"/>
  <c r="BE57" i="1" s="1"/>
  <c r="BF50" i="1"/>
  <c r="BD87" i="1"/>
  <c r="BD59" i="1"/>
  <c r="BE59" i="1" s="1"/>
  <c r="BF35" i="1"/>
  <c r="AQ20" i="1"/>
  <c r="AR20" i="1" s="1"/>
  <c r="BD20" i="1"/>
  <c r="BE20" i="1" s="1"/>
  <c r="BB24" i="1"/>
  <c r="BD26" i="1"/>
  <c r="BE26" i="1" s="1"/>
  <c r="BD23" i="1"/>
  <c r="BD127" i="1"/>
  <c r="BH135" i="1"/>
  <c r="BB133" i="1"/>
  <c r="BB125" i="1"/>
  <c r="BD104" i="1"/>
  <c r="BB87" i="1"/>
  <c r="BF102" i="1"/>
  <c r="BB76" i="1"/>
  <c r="BB60" i="1"/>
  <c r="BD135" i="1"/>
  <c r="BB38" i="1"/>
  <c r="BC39" i="1" s="1"/>
  <c r="BD51" i="1"/>
  <c r="BH26" i="1"/>
  <c r="BF26" i="1"/>
  <c r="BG26" i="1" s="1"/>
  <c r="BF22" i="1"/>
  <c r="BH23" i="1"/>
  <c r="BI33" i="1" s="1"/>
  <c r="AX33" i="1" s="1"/>
  <c r="BF131" i="1"/>
  <c r="BB123" i="1"/>
  <c r="BC123" i="1" s="1"/>
  <c r="BB116" i="1"/>
  <c r="BF93" i="1"/>
  <c r="BG95" i="1" s="1"/>
  <c r="BD110" i="1"/>
  <c r="BE110" i="1" s="1"/>
  <c r="BB121" i="1"/>
  <c r="BF117" i="1"/>
  <c r="BG117" i="1" s="1"/>
  <c r="BB113" i="1"/>
  <c r="BC113" i="1" s="1"/>
  <c r="BF124" i="1"/>
  <c r="BD96" i="1"/>
  <c r="BD94" i="1"/>
  <c r="BF61" i="1"/>
  <c r="BG65" i="1"/>
  <c r="BB93" i="1"/>
  <c r="BC92" i="1" s="1"/>
  <c r="BF74" i="1"/>
  <c r="BG74" i="1" s="1"/>
  <c r="BF66" i="1"/>
  <c r="BG66" i="1" s="1"/>
  <c r="BB46" i="1"/>
  <c r="BF27" i="1"/>
  <c r="BG27" i="1" s="1"/>
  <c r="BC73" i="1"/>
  <c r="BF55" i="1"/>
  <c r="BH49" i="1"/>
  <c r="BB27" i="1"/>
  <c r="BC27" i="1" s="1"/>
  <c r="BH138" i="1"/>
  <c r="AX114" i="1"/>
  <c r="BF71" i="1"/>
  <c r="BC84" i="1"/>
  <c r="BB50" i="1"/>
  <c r="BF42" i="1"/>
  <c r="BD31" i="1"/>
  <c r="BE31" i="1" s="1"/>
  <c r="BB62" i="1"/>
  <c r="BF29" i="1"/>
  <c r="BF76" i="1"/>
  <c r="BB26" i="1"/>
  <c r="BC26" i="1" s="1"/>
  <c r="BG92" i="1"/>
  <c r="BB100" i="1"/>
  <c r="BC100" i="1" s="1"/>
  <c r="AX81" i="1"/>
  <c r="AX66" i="1"/>
  <c r="BF57" i="1"/>
  <c r="BG57" i="1" s="1"/>
  <c r="BF79" i="1"/>
  <c r="BG79" i="1" s="1"/>
  <c r="BD43" i="1"/>
  <c r="BE47" i="1" s="1"/>
  <c r="AX50" i="1"/>
  <c r="BD61" i="1"/>
  <c r="BB30" i="1"/>
  <c r="BI348" i="1" l="1"/>
  <c r="AX348" i="1" s="1"/>
  <c r="BI350" i="1"/>
  <c r="AX350" i="1" s="1"/>
  <c r="BI349" i="1"/>
  <c r="AX349" i="1" s="1"/>
  <c r="BI106" i="1"/>
  <c r="AX106" i="1" s="1"/>
  <c r="BI99" i="1"/>
  <c r="AX99" i="1" s="1"/>
  <c r="BI96" i="1"/>
  <c r="AX96" i="1" s="1"/>
  <c r="BI104" i="1"/>
  <c r="AX104" i="1" s="1"/>
  <c r="BI102" i="1"/>
  <c r="AX102" i="1" s="1"/>
  <c r="BI100" i="1"/>
  <c r="AX100" i="1" s="1"/>
  <c r="BI98" i="1"/>
  <c r="AX98" i="1" s="1"/>
  <c r="BI29" i="1"/>
  <c r="AX29" i="1" s="1"/>
  <c r="BI379" i="1"/>
  <c r="AX379" i="1" s="1"/>
  <c r="BI320" i="1"/>
  <c r="AX320" i="1" s="1"/>
  <c r="BI380" i="1"/>
  <c r="AX380" i="1" s="1"/>
  <c r="BI160" i="1"/>
  <c r="AX160" i="1" s="1"/>
  <c r="BI43" i="1"/>
  <c r="AX43" i="1" s="1"/>
  <c r="BI46" i="1"/>
  <c r="AX46" i="1" s="1"/>
  <c r="BI37" i="1"/>
  <c r="AX37" i="1" s="1"/>
  <c r="BI45" i="1"/>
  <c r="AX45" i="1" s="1"/>
  <c r="BI44" i="1"/>
  <c r="AX44" i="1" s="1"/>
  <c r="BI150" i="1"/>
  <c r="AX150" i="1" s="1"/>
  <c r="BI155" i="1"/>
  <c r="AX155" i="1" s="1"/>
  <c r="BI154" i="1"/>
  <c r="AX154" i="1" s="1"/>
  <c r="BI151" i="1"/>
  <c r="AX151" i="1" s="1"/>
  <c r="BI153" i="1"/>
  <c r="AX153" i="1" s="1"/>
  <c r="BI148" i="1"/>
  <c r="AX148" i="1" s="1"/>
  <c r="BI189" i="1"/>
  <c r="AX189" i="1" s="1"/>
  <c r="BI190" i="1"/>
  <c r="AX190" i="1" s="1"/>
  <c r="BI263" i="1"/>
  <c r="AX263" i="1" s="1"/>
  <c r="BI265" i="1"/>
  <c r="AX265" i="1" s="1"/>
  <c r="BI158" i="1"/>
  <c r="AX158" i="1" s="1"/>
  <c r="BI274" i="1"/>
  <c r="AX274" i="1" s="1"/>
  <c r="BI27" i="1"/>
  <c r="AX27" i="1" s="1"/>
  <c r="BI339" i="1"/>
  <c r="AX339" i="1" s="1"/>
  <c r="BI338" i="1"/>
  <c r="AX338" i="1" s="1"/>
  <c r="BI26" i="1"/>
  <c r="AX26" i="1" s="1"/>
  <c r="BI333" i="1"/>
  <c r="AX333" i="1" s="1"/>
  <c r="BI332" i="1"/>
  <c r="AX332" i="1" s="1"/>
  <c r="BI188" i="1"/>
  <c r="AX188" i="1" s="1"/>
  <c r="BI176" i="1"/>
  <c r="AX176" i="1" s="1"/>
  <c r="BI51" i="1"/>
  <c r="AX51" i="1" s="1"/>
  <c r="BI105" i="1"/>
  <c r="AX105" i="1" s="1"/>
  <c r="BI187" i="1"/>
  <c r="AX187" i="1" s="1"/>
  <c r="BI372" i="1"/>
  <c r="AX372" i="1" s="1"/>
  <c r="BI374" i="1"/>
  <c r="AX374" i="1" s="1"/>
  <c r="BI373" i="1"/>
  <c r="AX373" i="1" s="1"/>
  <c r="BI346" i="1"/>
  <c r="AX346" i="1" s="1"/>
  <c r="BI291" i="1"/>
  <c r="AX291" i="1" s="1"/>
  <c r="BI290" i="1"/>
  <c r="AX290" i="1" s="1"/>
  <c r="BI142" i="1"/>
  <c r="AX142" i="1" s="1"/>
  <c r="BI138" i="1"/>
  <c r="AX138" i="1" s="1"/>
  <c r="BI140" i="1"/>
  <c r="AX140" i="1" s="1"/>
  <c r="BI137" i="1"/>
  <c r="AX137" i="1" s="1"/>
  <c r="BI277" i="1"/>
  <c r="AX277" i="1" s="1"/>
  <c r="BI278" i="1"/>
  <c r="AX278" i="1" s="1"/>
  <c r="BI269" i="1"/>
  <c r="AX269" i="1" s="1"/>
  <c r="BI271" i="1"/>
  <c r="AX271" i="1" s="1"/>
  <c r="BI270" i="1"/>
  <c r="AX270" i="1" s="1"/>
  <c r="BI101" i="1"/>
  <c r="AX101" i="1" s="1"/>
  <c r="BI103" i="1"/>
  <c r="AX103" i="1" s="1"/>
  <c r="BI36" i="1"/>
  <c r="AX36" i="1" s="1"/>
  <c r="BI32" i="1"/>
  <c r="AX32" i="1" s="1"/>
  <c r="BI175" i="1"/>
  <c r="AX175" i="1" s="1"/>
  <c r="BI42" i="1"/>
  <c r="AX42" i="1" s="1"/>
  <c r="BI40" i="1"/>
  <c r="AX40" i="1" s="1"/>
  <c r="BI152" i="1"/>
  <c r="AX152" i="1" s="1"/>
  <c r="BI286" i="1"/>
  <c r="AX286" i="1" s="1"/>
  <c r="BI288" i="1"/>
  <c r="AX288" i="1" s="1"/>
  <c r="BI289" i="1"/>
  <c r="AX289" i="1" s="1"/>
  <c r="BI30" i="1"/>
  <c r="AX30" i="1" s="1"/>
  <c r="BI24" i="1"/>
  <c r="AX24" i="1" s="1"/>
  <c r="BI156" i="1"/>
  <c r="AX156" i="1" s="1"/>
  <c r="BI162" i="1"/>
  <c r="AX162" i="1" s="1"/>
  <c r="BI161" i="1"/>
  <c r="AX161" i="1" s="1"/>
  <c r="BI317" i="1"/>
  <c r="AX317" i="1" s="1"/>
  <c r="BI316" i="1"/>
  <c r="AX316" i="1" s="1"/>
  <c r="BI318" i="1"/>
  <c r="AX318" i="1" s="1"/>
  <c r="BI319" i="1"/>
  <c r="AX319" i="1" s="1"/>
  <c r="BI331" i="1"/>
  <c r="AX331" i="1" s="1"/>
  <c r="BI199" i="1"/>
  <c r="AX199" i="1" s="1"/>
  <c r="BI198" i="1"/>
  <c r="AX198" i="1" s="1"/>
  <c r="BI200" i="1"/>
  <c r="AX200" i="1" s="1"/>
  <c r="BI197" i="1"/>
  <c r="AX197" i="1" s="1"/>
  <c r="BI23" i="1"/>
  <c r="AX23" i="1" s="1"/>
  <c r="BI97" i="1"/>
  <c r="AX97" i="1" s="1"/>
  <c r="BI272" i="1"/>
  <c r="AX272" i="1" s="1"/>
  <c r="BI41" i="1"/>
  <c r="AX41" i="1" s="1"/>
  <c r="BI31" i="1"/>
  <c r="AX31" i="1" s="1"/>
  <c r="BI34" i="1"/>
  <c r="AX34" i="1" s="1"/>
  <c r="BI141" i="1"/>
  <c r="AX141" i="1" s="1"/>
  <c r="BI38" i="1"/>
  <c r="AX38" i="1" s="1"/>
  <c r="BI35" i="1"/>
  <c r="AX35" i="1" s="1"/>
  <c r="BI287" i="1"/>
  <c r="AX287" i="1" s="1"/>
  <c r="BI149" i="1"/>
  <c r="AX149" i="1" s="1"/>
  <c r="BI25" i="1"/>
  <c r="AX25" i="1" s="1"/>
  <c r="BI48" i="1"/>
  <c r="AX48" i="1" s="1"/>
  <c r="BI39" i="1"/>
  <c r="AX39" i="1" s="1"/>
  <c r="BI49" i="1"/>
  <c r="AX49" i="1" s="1"/>
  <c r="BG76" i="1"/>
  <c r="BG77" i="1"/>
  <c r="BE96" i="1"/>
  <c r="BE92" i="1"/>
  <c r="BG34" i="1"/>
  <c r="BG35" i="1"/>
  <c r="BE118" i="1"/>
  <c r="BE119" i="1"/>
  <c r="BE120" i="1"/>
  <c r="BC148" i="1"/>
  <c r="BC146" i="1"/>
  <c r="BC147" i="1"/>
  <c r="BC159" i="1"/>
  <c r="BC158" i="1"/>
  <c r="BC95" i="1"/>
  <c r="BG247" i="1"/>
  <c r="BG245" i="1"/>
  <c r="BG246" i="1"/>
  <c r="BG326" i="1"/>
  <c r="BG327" i="1"/>
  <c r="BE286" i="1"/>
  <c r="BE284" i="1"/>
  <c r="BE278" i="1"/>
  <c r="BE277" i="1"/>
  <c r="BE281" i="1"/>
  <c r="BE279" i="1"/>
  <c r="BE280" i="1"/>
  <c r="BC282" i="1"/>
  <c r="BC29" i="1"/>
  <c r="BC28" i="1"/>
  <c r="BC30" i="1"/>
  <c r="BG134" i="1"/>
  <c r="BG135" i="1"/>
  <c r="BC329" i="1"/>
  <c r="BC328" i="1"/>
  <c r="BE114" i="1"/>
  <c r="BE117" i="1"/>
  <c r="BE116" i="1"/>
  <c r="BE115" i="1"/>
  <c r="BC51" i="1"/>
  <c r="BC50" i="1"/>
  <c r="BC62" i="1"/>
  <c r="BC60" i="1"/>
  <c r="BC61" i="1"/>
  <c r="BE37" i="1"/>
  <c r="BE39" i="1"/>
  <c r="BE40" i="1"/>
  <c r="BE38" i="1"/>
  <c r="BE72" i="1"/>
  <c r="BE73" i="1"/>
  <c r="BC69" i="1"/>
  <c r="BC71" i="1"/>
  <c r="BC70" i="1"/>
  <c r="BC53" i="1"/>
  <c r="BC52" i="1"/>
  <c r="BC81" i="1"/>
  <c r="BC47" i="1"/>
  <c r="BC178" i="1"/>
  <c r="BC180" i="1"/>
  <c r="BC179" i="1"/>
  <c r="BE217" i="1"/>
  <c r="BE218" i="1"/>
  <c r="BC83" i="1"/>
  <c r="BE316" i="1"/>
  <c r="BE317" i="1"/>
  <c r="BE311" i="1"/>
  <c r="BE314" i="1"/>
  <c r="BE315" i="1"/>
  <c r="BE312" i="1"/>
  <c r="BE313" i="1"/>
  <c r="BE309" i="1"/>
  <c r="BE310" i="1"/>
  <c r="BG147" i="1"/>
  <c r="BE307" i="1"/>
  <c r="BE308" i="1"/>
  <c r="BC97" i="1"/>
  <c r="BG231" i="1"/>
  <c r="BG230" i="1"/>
  <c r="BC106" i="1"/>
  <c r="BC104" i="1"/>
  <c r="BC107" i="1"/>
  <c r="BC105" i="1"/>
  <c r="BE166" i="1"/>
  <c r="BE165" i="1"/>
  <c r="BG240" i="1"/>
  <c r="BE191" i="1"/>
  <c r="BC323" i="1"/>
  <c r="BC320" i="1"/>
  <c r="BC321" i="1"/>
  <c r="BC322" i="1"/>
  <c r="BG64" i="1"/>
  <c r="BG286" i="1"/>
  <c r="BC280" i="1"/>
  <c r="BE268" i="1"/>
  <c r="BE266" i="1"/>
  <c r="BE267" i="1"/>
  <c r="BE228" i="1"/>
  <c r="BE305" i="1"/>
  <c r="BE306" i="1"/>
  <c r="BG313" i="1"/>
  <c r="BE320" i="1"/>
  <c r="BE322" i="1"/>
  <c r="BE321" i="1"/>
  <c r="BE323" i="1"/>
  <c r="BC283" i="1"/>
  <c r="BC260" i="1"/>
  <c r="BC259" i="1"/>
  <c r="BE103" i="1"/>
  <c r="BE102" i="1"/>
  <c r="BC94" i="1"/>
  <c r="BG297" i="1"/>
  <c r="BG298" i="1"/>
  <c r="BC331" i="1"/>
  <c r="BC330" i="1"/>
  <c r="BG306" i="1"/>
  <c r="BE245" i="1"/>
  <c r="BE247" i="1"/>
  <c r="BC42" i="1"/>
  <c r="BG166" i="1"/>
  <c r="BG165" i="1"/>
  <c r="BE215" i="1"/>
  <c r="BE214" i="1"/>
  <c r="BE216" i="1"/>
  <c r="BG268" i="1"/>
  <c r="BG267" i="1"/>
  <c r="BG266" i="1"/>
  <c r="BE97" i="1"/>
  <c r="BG140" i="1"/>
  <c r="BG141" i="1"/>
  <c r="BG174" i="1"/>
  <c r="BG175" i="1"/>
  <c r="BG114" i="1"/>
  <c r="BG44" i="1"/>
  <c r="BG46" i="1"/>
  <c r="BG43" i="1"/>
  <c r="BG45" i="1"/>
  <c r="BG42" i="1"/>
  <c r="BG47" i="1"/>
  <c r="BG41" i="1"/>
  <c r="BC76" i="1"/>
  <c r="BC77" i="1"/>
  <c r="BE107" i="1"/>
  <c r="BE106" i="1"/>
  <c r="BE105" i="1"/>
  <c r="BE104" i="1"/>
  <c r="BG129" i="1"/>
  <c r="BG130" i="1"/>
  <c r="BG131" i="1"/>
  <c r="BG132" i="1"/>
  <c r="BG133" i="1"/>
  <c r="BE54" i="1"/>
  <c r="BE55" i="1"/>
  <c r="BC270" i="1"/>
  <c r="BC96" i="1"/>
  <c r="BC207" i="1"/>
  <c r="BG211" i="1"/>
  <c r="BE208" i="1"/>
  <c r="BC215" i="1"/>
  <c r="BC216" i="1"/>
  <c r="BC214" i="1"/>
  <c r="BG213" i="1"/>
  <c r="BE231" i="1"/>
  <c r="BG253" i="1"/>
  <c r="BG309" i="1"/>
  <c r="BE274" i="1"/>
  <c r="BE275" i="1"/>
  <c r="BG322" i="1"/>
  <c r="BG320" i="1"/>
  <c r="BG323" i="1"/>
  <c r="BG321" i="1"/>
  <c r="BG107" i="1"/>
  <c r="BG105" i="1"/>
  <c r="BG104" i="1"/>
  <c r="BG106" i="1"/>
  <c r="BG54" i="1"/>
  <c r="BG55" i="1"/>
  <c r="BE124" i="1"/>
  <c r="BE125" i="1"/>
  <c r="BC124" i="1"/>
  <c r="BC125" i="1"/>
  <c r="BC175" i="1"/>
  <c r="BC174" i="1"/>
  <c r="BG307" i="1"/>
  <c r="BG308" i="1"/>
  <c r="BC205" i="1"/>
  <c r="BG288" i="1"/>
  <c r="BG289" i="1"/>
  <c r="BG287" i="1"/>
  <c r="BC319" i="1"/>
  <c r="BC318" i="1"/>
  <c r="BC35" i="1"/>
  <c r="BC34" i="1"/>
  <c r="BE150" i="1"/>
  <c r="BE151" i="1"/>
  <c r="BE149" i="1"/>
  <c r="BC121" i="1"/>
  <c r="BC122" i="1"/>
  <c r="BG23" i="1"/>
  <c r="BG22" i="1"/>
  <c r="BG97" i="1"/>
  <c r="BG40" i="1"/>
  <c r="BG39" i="1"/>
  <c r="BG38" i="1"/>
  <c r="BG37" i="1"/>
  <c r="BC116" i="1"/>
  <c r="BC114" i="1"/>
  <c r="BC115" i="1"/>
  <c r="BC117" i="1"/>
  <c r="BE51" i="1"/>
  <c r="BE50" i="1"/>
  <c r="BC131" i="1"/>
  <c r="BC130" i="1"/>
  <c r="BC132" i="1"/>
  <c r="BC133" i="1"/>
  <c r="BC129" i="1"/>
  <c r="BC43" i="1"/>
  <c r="BE53" i="1"/>
  <c r="BE101" i="1"/>
  <c r="BC195" i="1"/>
  <c r="BC196" i="1"/>
  <c r="BG83" i="1"/>
  <c r="BG214" i="1"/>
  <c r="BG216" i="1"/>
  <c r="BG215" i="1"/>
  <c r="BE290" i="1"/>
  <c r="BE291" i="1"/>
  <c r="BG151" i="1"/>
  <c r="BG149" i="1"/>
  <c r="BG150" i="1"/>
  <c r="BG148" i="1"/>
  <c r="BE283" i="1"/>
  <c r="BC308" i="1"/>
  <c r="BC307" i="1"/>
  <c r="BC93" i="1"/>
  <c r="BE240" i="1"/>
  <c r="BE238" i="1"/>
  <c r="BE239" i="1"/>
  <c r="BC40" i="1"/>
  <c r="BC208" i="1"/>
  <c r="BC245" i="1"/>
  <c r="BC246" i="1"/>
  <c r="BC247" i="1"/>
  <c r="BG70" i="1"/>
  <c r="BE161" i="1"/>
  <c r="BE160" i="1"/>
  <c r="BG212" i="1"/>
  <c r="BC55" i="1"/>
  <c r="BG121" i="1"/>
  <c r="BC127" i="1"/>
  <c r="BC149" i="1"/>
  <c r="BC150" i="1"/>
  <c r="BC151" i="1"/>
  <c r="BG187" i="1"/>
  <c r="BE159" i="1"/>
  <c r="BG277" i="1"/>
  <c r="BG278" i="1"/>
  <c r="BG280" i="1"/>
  <c r="BG281" i="1"/>
  <c r="BG279" i="1"/>
  <c r="BE227" i="1"/>
  <c r="BC188" i="1"/>
  <c r="BG226" i="1"/>
  <c r="BG275" i="1"/>
  <c r="BG271" i="1"/>
  <c r="BG270" i="1"/>
  <c r="BG272" i="1"/>
  <c r="BG274" i="1"/>
  <c r="BG273" i="1"/>
  <c r="BC273" i="1"/>
  <c r="BC274" i="1"/>
  <c r="BG312" i="1"/>
  <c r="BC316" i="1"/>
  <c r="BC313" i="1"/>
  <c r="BC311" i="1"/>
  <c r="BC317" i="1"/>
  <c r="BC309" i="1"/>
  <c r="BC310" i="1"/>
  <c r="BC315" i="1"/>
  <c r="BC314" i="1"/>
  <c r="BC312" i="1"/>
  <c r="BC109" i="1"/>
  <c r="BC108" i="1"/>
  <c r="BG127" i="1"/>
  <c r="BG126" i="1"/>
  <c r="BG48" i="1"/>
  <c r="BG49" i="1"/>
  <c r="BC46" i="1"/>
  <c r="BG51" i="1"/>
  <c r="BG50" i="1"/>
  <c r="BG29" i="1"/>
  <c r="BG30" i="1"/>
  <c r="BG28" i="1"/>
  <c r="BG116" i="1"/>
  <c r="BE48" i="1"/>
  <c r="BE199" i="1"/>
  <c r="BE198" i="1"/>
  <c r="BG96" i="1"/>
  <c r="BC49" i="1"/>
  <c r="BC48" i="1"/>
  <c r="BC213" i="1"/>
  <c r="BC212" i="1"/>
  <c r="BC211" i="1"/>
  <c r="BC210" i="1"/>
  <c r="BC209" i="1"/>
  <c r="BC176" i="1"/>
  <c r="BC177" i="1"/>
  <c r="BG94" i="1"/>
  <c r="BE95" i="1"/>
  <c r="BE94" i="1"/>
  <c r="BC25" i="1"/>
  <c r="BC24" i="1"/>
  <c r="BE66" i="1"/>
  <c r="BE64" i="1"/>
  <c r="BE65" i="1"/>
  <c r="BC120" i="1"/>
  <c r="BC119" i="1"/>
  <c r="BC118" i="1"/>
  <c r="BC85" i="1"/>
  <c r="BG71" i="1"/>
  <c r="BG115" i="1"/>
  <c r="BC41" i="1"/>
  <c r="BC199" i="1"/>
  <c r="BC198" i="1"/>
  <c r="BE282" i="1"/>
  <c r="BC219" i="1"/>
  <c r="BC220" i="1"/>
  <c r="BG90" i="1"/>
  <c r="BG159" i="1"/>
  <c r="BG158" i="1"/>
  <c r="BG176" i="1"/>
  <c r="BG177" i="1"/>
  <c r="BC239" i="1"/>
  <c r="BC238" i="1"/>
  <c r="BE289" i="1"/>
  <c r="BE287" i="1"/>
  <c r="BE288" i="1"/>
  <c r="BG89" i="1"/>
  <c r="BC218" i="1"/>
  <c r="BC217" i="1"/>
  <c r="BG209" i="1"/>
  <c r="BE134" i="1"/>
  <c r="BE135" i="1"/>
  <c r="BG188" i="1"/>
  <c r="BC281" i="1"/>
  <c r="BG328" i="1"/>
  <c r="BG329" i="1"/>
  <c r="BC186" i="1"/>
  <c r="BG291" i="1"/>
  <c r="BG290" i="1"/>
  <c r="BG311" i="1"/>
  <c r="BE329" i="1"/>
  <c r="BE328" i="1"/>
  <c r="BE192" i="1"/>
  <c r="BC286" i="1"/>
  <c r="BE60" i="1"/>
  <c r="BE61" i="1"/>
  <c r="BE62" i="1"/>
  <c r="BG61" i="1"/>
  <c r="BG62" i="1"/>
  <c r="BG60" i="1"/>
  <c r="BE89" i="1"/>
  <c r="BE88" i="1"/>
  <c r="BE90" i="1"/>
  <c r="BE87" i="1"/>
  <c r="BE86" i="1"/>
  <c r="BE91" i="1"/>
  <c r="BE131" i="1"/>
  <c r="BE132" i="1"/>
  <c r="BE133" i="1"/>
  <c r="BE129" i="1"/>
  <c r="BE130" i="1"/>
  <c r="BC37" i="1"/>
  <c r="BG102" i="1"/>
  <c r="BG103" i="1"/>
  <c r="BG101" i="1"/>
  <c r="BE147" i="1"/>
  <c r="BE148" i="1"/>
  <c r="BE146" i="1"/>
  <c r="BC140" i="1"/>
  <c r="BC141" i="1"/>
  <c r="BC87" i="1"/>
  <c r="BC90" i="1"/>
  <c r="BC88" i="1"/>
  <c r="BC89" i="1"/>
  <c r="BC91" i="1"/>
  <c r="BC86" i="1"/>
  <c r="BC101" i="1"/>
  <c r="BC45" i="1"/>
  <c r="BE196" i="1"/>
  <c r="BE195" i="1"/>
  <c r="BE285" i="1"/>
  <c r="BC157" i="1"/>
  <c r="BC156" i="1"/>
  <c r="BG258" i="1"/>
  <c r="BG257" i="1"/>
  <c r="BG85" i="1"/>
  <c r="BG82" i="1"/>
  <c r="BG206" i="1"/>
  <c r="BG205" i="1"/>
  <c r="BG208" i="1"/>
  <c r="BG207" i="1"/>
  <c r="BE226" i="1"/>
  <c r="BE225" i="1"/>
  <c r="BE93" i="1"/>
  <c r="BG198" i="1"/>
  <c r="BG199" i="1"/>
  <c r="BC298" i="1"/>
  <c r="BE297" i="1"/>
  <c r="BE298" i="1"/>
  <c r="BG285" i="1"/>
  <c r="BC277" i="1"/>
  <c r="BC327" i="1"/>
  <c r="BC326" i="1"/>
  <c r="BE331" i="1"/>
  <c r="BE330" i="1"/>
  <c r="BE246" i="1"/>
  <c r="BC305" i="1"/>
  <c r="BC306" i="1"/>
  <c r="BG314" i="1"/>
  <c r="BC284" i="1"/>
  <c r="BG180" i="1"/>
  <c r="BG179" i="1"/>
  <c r="BG178" i="1"/>
  <c r="BE44" i="1"/>
  <c r="BE46" i="1"/>
  <c r="BE42" i="1"/>
  <c r="BE45" i="1"/>
  <c r="BE43" i="1"/>
  <c r="BG125" i="1"/>
  <c r="BG124" i="1"/>
  <c r="BC38" i="1"/>
  <c r="BG93" i="1"/>
  <c r="BE108" i="1"/>
  <c r="BE109" i="1"/>
  <c r="BE23" i="1"/>
  <c r="BE22" i="1"/>
  <c r="BG119" i="1"/>
  <c r="BG120" i="1"/>
  <c r="BG118" i="1"/>
  <c r="BE126" i="1"/>
  <c r="BE127" i="1"/>
  <c r="BE193" i="1"/>
  <c r="BE194" i="1"/>
  <c r="BG109" i="1"/>
  <c r="BE211" i="1"/>
  <c r="BE213" i="1"/>
  <c r="BE210" i="1"/>
  <c r="BE212" i="1"/>
  <c r="BE209" i="1"/>
  <c r="BE122" i="1"/>
  <c r="BE121" i="1"/>
  <c r="BC160" i="1"/>
  <c r="BC161" i="1"/>
  <c r="BC231" i="1"/>
  <c r="BC229" i="1"/>
  <c r="BC227" i="1"/>
  <c r="BC228" i="1"/>
  <c r="BC230" i="1"/>
  <c r="BC275" i="1"/>
  <c r="BC276" i="1"/>
  <c r="BC134" i="1"/>
  <c r="BC135" i="1"/>
  <c r="BE219" i="1"/>
  <c r="BE327" i="1"/>
  <c r="BE326" i="1"/>
  <c r="BE81" i="1"/>
  <c r="BE82" i="1"/>
  <c r="BE84" i="1"/>
  <c r="BE83" i="1"/>
  <c r="BE85" i="1"/>
  <c r="BG284" i="1"/>
  <c r="BG319" i="1"/>
  <c r="BG318" i="1"/>
  <c r="BE253" i="1"/>
  <c r="BE252" i="1"/>
  <c r="BC267" i="1"/>
  <c r="BC268" i="1"/>
  <c r="BC266" i="1"/>
  <c r="BC288" i="1"/>
  <c r="BC289" i="1"/>
  <c r="BE319" i="1"/>
  <c r="BE318" i="1"/>
  <c r="BG229" i="1"/>
  <c r="BG330" i="1"/>
  <c r="BG331" i="1"/>
  <c r="AI37" i="1" l="1"/>
  <c r="AI38" i="1"/>
  <c r="AE38" i="1"/>
  <c r="AN38" i="1" s="1"/>
  <c r="AE39" i="1"/>
  <c r="AN39" i="1" s="1"/>
  <c r="AE37" i="1"/>
  <c r="AN37" i="1" s="1"/>
  <c r="AO37" i="1" s="1"/>
  <c r="AE36" i="1"/>
  <c r="AN36" i="1" s="1"/>
  <c r="AO36" i="1" s="1"/>
  <c r="AG37" i="1"/>
  <c r="AG36" i="1"/>
  <c r="AG38" i="1"/>
  <c r="AE41" i="1"/>
  <c r="AN41" i="1" s="1"/>
  <c r="AO41" i="1" s="1"/>
  <c r="AE40" i="1"/>
  <c r="AN40" i="1" s="1"/>
  <c r="AI39" i="1" l="1"/>
  <c r="AT37" i="1"/>
  <c r="AJ37" i="1"/>
  <c r="BF37" i="1" s="1"/>
  <c r="AT38" i="1"/>
  <c r="AJ38" i="1"/>
  <c r="BF38" i="1" s="1"/>
  <c r="AQ36" i="1"/>
  <c r="AR36" i="1" s="1"/>
  <c r="BA36" i="1"/>
  <c r="BA37" i="1"/>
  <c r="AQ37" i="1"/>
  <c r="AR37" i="1" s="1"/>
  <c r="AG39" i="1"/>
  <c r="AQ38" i="1"/>
  <c r="BA38" i="1"/>
  <c r="AI40" i="1"/>
  <c r="AI41" i="1"/>
  <c r="AG41" i="1"/>
  <c r="AG40" i="1"/>
  <c r="AT39" i="1" l="1"/>
  <c r="AJ39" i="1"/>
  <c r="BF39" i="1" s="1"/>
  <c r="AQ39" i="1"/>
  <c r="BA39" i="1"/>
  <c r="AT40" i="1"/>
  <c r="AJ40" i="1"/>
  <c r="BF40" i="1" s="1"/>
  <c r="AJ41" i="1"/>
  <c r="BF41" i="1" s="1"/>
  <c r="AT41" i="1"/>
  <c r="AU41" i="1" s="1"/>
  <c r="AQ41" i="1"/>
  <c r="AR41" i="1" s="1"/>
  <c r="BA41" i="1"/>
  <c r="BA40" i="1"/>
  <c r="AQ4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<sst xmlns="http://schemas.openxmlformats.org/spreadsheetml/2006/main" count="3373" uniqueCount="700">
  <si>
    <t>Table 1</t>
  </si>
  <si>
    <t>Hernando County Concurrency Management System</t>
  </si>
  <si>
    <t>Tier I Test: To Determine Concurrency or Need for Additional Analysis</t>
  </si>
  <si>
    <t>Y</t>
  </si>
  <si>
    <t>Notes:</t>
  </si>
  <si>
    <t>N</t>
  </si>
  <si>
    <t xml:space="preserve">1) In the Lanes/Type columns, "0" indicates that the segment does not exist in existing or future years. </t>
  </si>
  <si>
    <t>General Information</t>
  </si>
  <si>
    <t>Lanes/Type</t>
  </si>
  <si>
    <t xml:space="preserve">Hurricane Evacuation Route </t>
  </si>
  <si>
    <t>Strategic Intermodal System</t>
  </si>
  <si>
    <t>Growth</t>
  </si>
  <si>
    <t>AADT (Daily Volumes)</t>
  </si>
  <si>
    <t>K Factor</t>
  </si>
  <si>
    <t>Segment Peak Hour Two Way Volumes</t>
  </si>
  <si>
    <t>Net New External Project Traffic</t>
  </si>
  <si>
    <t>Total External Project Traffic</t>
  </si>
  <si>
    <t>Facility Level of Service (LOS)</t>
  </si>
  <si>
    <t>Facility Maximum Service Volume (MSV) Peak Hour Two Way</t>
  </si>
  <si>
    <r>
      <t xml:space="preserve">Conceptual Analysis Required (V:MSV &gt; 90%)
</t>
    </r>
    <r>
      <rPr>
        <sz val="8"/>
        <rFont val="Arial"/>
        <family val="2"/>
      </rPr>
      <t>Base Traffic + 3 or 5 Year Growth + Project Traffic</t>
    </r>
  </si>
  <si>
    <t>Witihin Radius of Influence</t>
  </si>
  <si>
    <t>On Study Network</t>
  </si>
  <si>
    <t>Trips Added as Percent of MSV</t>
  </si>
  <si>
    <t>Seg Fails Yr 0 Status</t>
  </si>
  <si>
    <t>Fac. Fails Yr 0 Status</t>
  </si>
  <si>
    <t>Seg Fails Yr 2 Status</t>
  </si>
  <si>
    <t>Fac. Fails Yr 2 Status</t>
  </si>
  <si>
    <t>Seg Fails Yr 3 Status</t>
  </si>
  <si>
    <t>Fac Fails Yr 3 Status</t>
  </si>
  <si>
    <t>Seg Fails Yr 4 Status</t>
  </si>
  <si>
    <t>Fac Fails Yr 4 Status</t>
  </si>
  <si>
    <t>% Distribution</t>
  </si>
  <si>
    <t>Working Fields</t>
  </si>
  <si>
    <t>Segment ID</t>
  </si>
  <si>
    <t>On Street</t>
  </si>
  <si>
    <t>From Street</t>
  </si>
  <si>
    <t>To Street</t>
  </si>
  <si>
    <t>Existing Number of Lanes and Type</t>
  </si>
  <si>
    <t>Programmed Improvements</t>
  </si>
  <si>
    <t>Base Year Volume</t>
  </si>
  <si>
    <t>Base Year of Count</t>
  </si>
  <si>
    <t>Annual Growth Rate</t>
  </si>
  <si>
    <t>LOS Method</t>
  </si>
  <si>
    <t>LOS Standard</t>
  </si>
  <si>
    <t>A</t>
  </si>
  <si>
    <r>
      <t>B</t>
    </r>
    <r>
      <rPr>
        <b/>
        <vertAlign val="subscript"/>
        <sz val="10"/>
        <rFont val="Arial"/>
        <family val="2"/>
      </rPr>
      <t>4</t>
    </r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</si>
  <si>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</si>
  <si>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</si>
  <si>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</si>
  <si>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</si>
  <si>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</si>
  <si>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</si>
  <si>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</si>
  <si>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</si>
  <si>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</si>
  <si>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</si>
  <si>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</si>
  <si>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</si>
  <si>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</si>
  <si>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</si>
  <si>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</si>
  <si>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</si>
  <si>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</si>
  <si>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</si>
  <si>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V</t>
  </si>
  <si>
    <t>W1</t>
  </si>
  <si>
    <t>W2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</si>
  <si>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</si>
  <si>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</si>
  <si>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</si>
  <si>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</si>
  <si>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</si>
  <si>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</si>
  <si>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</si>
  <si>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</si>
  <si>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</si>
  <si>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AM</t>
  </si>
  <si>
    <t>AN</t>
  </si>
  <si>
    <t>AO</t>
  </si>
  <si>
    <t>AR</t>
  </si>
  <si>
    <t>GEN. TABLES</t>
  </si>
  <si>
    <t>AADT (2020)</t>
  </si>
  <si>
    <t>AADT (2023)</t>
  </si>
  <si>
    <t>AADT (2025)</t>
  </si>
  <si>
    <t>MSV 2020</t>
  </si>
  <si>
    <t>MSV (2025)</t>
  </si>
  <si>
    <t>MSV (2023)</t>
  </si>
  <si>
    <t>2020 Volume Total</t>
  </si>
  <si>
    <t>2020 V/MSV Ratio</t>
  </si>
  <si>
    <t>2023 Volume Total</t>
  </si>
  <si>
    <t>2023 V/MSV Ratio</t>
  </si>
  <si>
    <t>2020 Status</t>
  </si>
  <si>
    <t>2023 Status</t>
  </si>
  <si>
    <t>2025 Status</t>
  </si>
  <si>
    <t>2025 Volume Total</t>
  </si>
  <si>
    <t>2025 V/MSV Ratio</t>
  </si>
  <si>
    <t>Version: 11/19/2022, Valid 12/01/2022 to 12/01/2024, unless superseded</t>
  </si>
  <si>
    <t>W3</t>
  </si>
  <si>
    <t>W4</t>
  </si>
  <si>
    <t>W5</t>
  </si>
  <si>
    <t>10810</t>
  </si>
  <si>
    <t>TREIMAN BLVD (US301/SR35)</t>
  </si>
  <si>
    <t>PASCO COUNTY LINE</t>
  </si>
  <si>
    <t>CORTEZ BLVD (SR50)</t>
  </si>
  <si>
    <t>2U</t>
  </si>
  <si>
    <t>10820</t>
  </si>
  <si>
    <t>RIDGE MANOR BLVD</t>
  </si>
  <si>
    <t>10830</t>
  </si>
  <si>
    <t>SUMTER COUNTY LINE</t>
  </si>
  <si>
    <t>4D</t>
  </si>
  <si>
    <t>10060</t>
  </si>
  <si>
    <t>BROAD ST (US41/SR45)</t>
  </si>
  <si>
    <t>COUNTY LINE RD</t>
  </si>
  <si>
    <t>AYERS RD</t>
  </si>
  <si>
    <t>10070.1</t>
  </si>
  <si>
    <t>SGT LEA MILLS BLVD</t>
  </si>
  <si>
    <t>10070.2</t>
  </si>
  <si>
    <t>SPRING HILL DR</t>
  </si>
  <si>
    <t>6D</t>
  </si>
  <si>
    <t>10080</t>
  </si>
  <si>
    <t>POWELL RD</t>
  </si>
  <si>
    <t>10090</t>
  </si>
  <si>
    <t>PINE CABIN RD</t>
  </si>
  <si>
    <t>10100</t>
  </si>
  <si>
    <t>HENNES COVE</t>
  </si>
  <si>
    <t>10110.1</t>
  </si>
  <si>
    <t>JOHN MARTIN LN</t>
  </si>
  <si>
    <t>10110.2</t>
  </si>
  <si>
    <t>VFW RD</t>
  </si>
  <si>
    <t>10115</t>
  </si>
  <si>
    <t>WISCON RD</t>
  </si>
  <si>
    <t>10120</t>
  </si>
  <si>
    <t>10130</t>
  </si>
  <si>
    <t>WINN DIXIE PLAZA</t>
  </si>
  <si>
    <t>10140</t>
  </si>
  <si>
    <t>CANDLELIGHT BLVD</t>
  </si>
  <si>
    <t>10150</t>
  </si>
  <si>
    <t>MLK BLVD</t>
  </si>
  <si>
    <t>2D</t>
  </si>
  <si>
    <t>10160</t>
  </si>
  <si>
    <t>PONCE DE LEON BLVD (US98/SR700)</t>
  </si>
  <si>
    <t>10170</t>
  </si>
  <si>
    <t>BENTON AVE</t>
  </si>
  <si>
    <t>10180</t>
  </si>
  <si>
    <t>OLD HOSPITAL DR</t>
  </si>
  <si>
    <t>10190</t>
  </si>
  <si>
    <t>MILDRED AVE</t>
  </si>
  <si>
    <t>10200</t>
  </si>
  <si>
    <t>MAIN ST (CR445)</t>
  </si>
  <si>
    <t>10210</t>
  </si>
  <si>
    <t>JEFFERSON ST (SR50)</t>
  </si>
  <si>
    <t>10220</t>
  </si>
  <si>
    <t>MONDON HILL RD</t>
  </si>
  <si>
    <t>10230.1</t>
  </si>
  <si>
    <t>N OF OAK ST</t>
  </si>
  <si>
    <t>10230.2</t>
  </si>
  <si>
    <t>CROOM RD</t>
  </si>
  <si>
    <t>10240</t>
  </si>
  <si>
    <t>CHATFIELD DR</t>
  </si>
  <si>
    <t>10250.1</t>
  </si>
  <si>
    <t>YONTZ RD</t>
  </si>
  <si>
    <t>10250.2</t>
  </si>
  <si>
    <t>HOWELL AVE</t>
  </si>
  <si>
    <t>10260.3</t>
  </si>
  <si>
    <t>URBAN BOUNDARY</t>
  </si>
  <si>
    <t>10260.4</t>
  </si>
  <si>
    <t>SNOW MEMORIAL HWY</t>
  </si>
  <si>
    <t>10270</t>
  </si>
  <si>
    <t>LAKE LINDSEY RD</t>
  </si>
  <si>
    <t>10280</t>
  </si>
  <si>
    <t>CITRUS COUNTY LINE</t>
  </si>
  <si>
    <t>2005</t>
  </si>
  <si>
    <t>US19 (SR55)</t>
  </si>
  <si>
    <t>DELTONA BLVD</t>
  </si>
  <si>
    <t>2010</t>
  </si>
  <si>
    <t>NIGHTWALKER RD</t>
  </si>
  <si>
    <t>2015</t>
  </si>
  <si>
    <t>OAK HILL HOSPITAL</t>
  </si>
  <si>
    <t>2020</t>
  </si>
  <si>
    <t>HIGHPOINT BLVD</t>
  </si>
  <si>
    <t>2025</t>
  </si>
  <si>
    <t>MARINER BLVD</t>
  </si>
  <si>
    <t>2030.1</t>
  </si>
  <si>
    <t>CHAMBORD</t>
  </si>
  <si>
    <t>2030.2</t>
  </si>
  <si>
    <t>SUNSHINE GROVE RD</t>
  </si>
  <si>
    <t>2035</t>
  </si>
  <si>
    <t>BARCLAY AVE</t>
  </si>
  <si>
    <t>2040.3</t>
  </si>
  <si>
    <t>GROVE RD</t>
  </si>
  <si>
    <t>2040.5</t>
  </si>
  <si>
    <t>S SUNCOAST PKWY RAMP</t>
  </si>
  <si>
    <t>20565</t>
  </si>
  <si>
    <t>N SUNCOAST PKWY RAMP</t>
  </si>
  <si>
    <t>20570</t>
  </si>
  <si>
    <t>SUMMER ST</t>
  </si>
  <si>
    <t>2043</t>
  </si>
  <si>
    <t>2045.1</t>
  </si>
  <si>
    <t>WINTER ST</t>
  </si>
  <si>
    <t>2045.2</t>
  </si>
  <si>
    <t>FORT DADE AVE</t>
  </si>
  <si>
    <t>2050</t>
  </si>
  <si>
    <t>CALIFORNIA ST</t>
  </si>
  <si>
    <t>2055</t>
  </si>
  <si>
    <t>COBB RD</t>
  </si>
  <si>
    <t>10840</t>
  </si>
  <si>
    <t>APPLEGATE DR</t>
  </si>
  <si>
    <t>10850</t>
  </si>
  <si>
    <t>10860.3</t>
  </si>
  <si>
    <t>TRENTON</t>
  </si>
  <si>
    <t>10860.4</t>
  </si>
  <si>
    <t>TIMBER PINES DR</t>
  </si>
  <si>
    <t>10870.3</t>
  </si>
  <si>
    <t>PINE FOREST DR</t>
  </si>
  <si>
    <t>10870.4</t>
  </si>
  <si>
    <t>BRANDY DR</t>
  </si>
  <si>
    <t>10880</t>
  </si>
  <si>
    <t>FOREST OAKS BLVD</t>
  </si>
  <si>
    <t>10890.3</t>
  </si>
  <si>
    <t>BERKELEY MANOR BLVD</t>
  </si>
  <si>
    <t>10890.4</t>
  </si>
  <si>
    <t>PACIFIC AVE</t>
  </si>
  <si>
    <t>10890.2</t>
  </si>
  <si>
    <t>NORTHCLIFFE BLVD</t>
  </si>
  <si>
    <t>10900</t>
  </si>
  <si>
    <t>11000</t>
  </si>
  <si>
    <t>RIDGE RD</t>
  </si>
  <si>
    <t>11010</t>
  </si>
  <si>
    <t>HEXAM RD</t>
  </si>
  <si>
    <t>11020.1</t>
  </si>
  <si>
    <t>VESPA WAY</t>
  </si>
  <si>
    <t>11020.2</t>
  </si>
  <si>
    <t>CENTRALIA RD</t>
  </si>
  <si>
    <t>11030</t>
  </si>
  <si>
    <t>KNUCKEY RD</t>
  </si>
  <si>
    <t>11040</t>
  </si>
  <si>
    <t>THRASHER RD</t>
  </si>
  <si>
    <t>6F</t>
  </si>
  <si>
    <t>11050</t>
  </si>
  <si>
    <t>10460</t>
  </si>
  <si>
    <t>I-75 (SR93)</t>
  </si>
  <si>
    <t>POWERLINE RD</t>
  </si>
  <si>
    <t>6</t>
  </si>
  <si>
    <t>10480</t>
  </si>
  <si>
    <t>1 MILE NORTH OF CORTEZ BLVD</t>
  </si>
  <si>
    <t>4F</t>
  </si>
  <si>
    <t>10490</t>
  </si>
  <si>
    <t>11260</t>
  </si>
  <si>
    <t>SUNCOAST PKWY (SR589)</t>
  </si>
  <si>
    <t>11280</t>
  </si>
  <si>
    <t>11290.6</t>
  </si>
  <si>
    <t>11290.8</t>
  </si>
  <si>
    <t>CENTRALIA</t>
  </si>
  <si>
    <t>11290.9</t>
  </si>
  <si>
    <t>10615</t>
  </si>
  <si>
    <t>JEFFERSON ST (SR50A)</t>
  </si>
  <si>
    <t>10620</t>
  </si>
  <si>
    <t>10630</t>
  </si>
  <si>
    <t>10640</t>
  </si>
  <si>
    <t>10650</t>
  </si>
  <si>
    <t>10660</t>
  </si>
  <si>
    <t>CITRUS WAY</t>
  </si>
  <si>
    <t>10670.6</t>
  </si>
  <si>
    <t>LANDFILL RD</t>
  </si>
  <si>
    <t>10670.8</t>
  </si>
  <si>
    <t>SUNCOAST PKWY NB RAMP</t>
  </si>
  <si>
    <t>10670.9</t>
  </si>
  <si>
    <t>SUNCOAST PKWY SB RAMP</t>
  </si>
  <si>
    <t>10680.3</t>
  </si>
  <si>
    <t>10690</t>
  </si>
  <si>
    <t>1333</t>
  </si>
  <si>
    <t>MILDRED AVE (SR45/SR700/SR50A)</t>
  </si>
  <si>
    <t>2110</t>
  </si>
  <si>
    <t>CORTEZ BLVD BYPASS (SR50)</t>
  </si>
  <si>
    <t>W OF BUCK HOPE RD</t>
  </si>
  <si>
    <t>2120.1</t>
  </si>
  <si>
    <t>RAY BROWNING RD</t>
  </si>
  <si>
    <t>2120.2</t>
  </si>
  <si>
    <t>MAIN ST</t>
  </si>
  <si>
    <t>2130</t>
  </si>
  <si>
    <t>EMERSON RD</t>
  </si>
  <si>
    <t>2140</t>
  </si>
  <si>
    <t>4010</t>
  </si>
  <si>
    <t>MCKETHAN RD (US98/SR700)</t>
  </si>
  <si>
    <t>3510</t>
  </si>
  <si>
    <t>COBB RD (CR485)</t>
  </si>
  <si>
    <t>2O</t>
  </si>
  <si>
    <t>3520</t>
  </si>
  <si>
    <t>3530</t>
  </si>
  <si>
    <t>3540</t>
  </si>
  <si>
    <t>3545</t>
  </si>
  <si>
    <t>MLK</t>
  </si>
  <si>
    <t>3550</t>
  </si>
  <si>
    <t>EMERSON RD (CR581)</t>
  </si>
  <si>
    <t>3560</t>
  </si>
  <si>
    <t>2205</t>
  </si>
  <si>
    <t>CORTEZ BLVD (US98/SR50)</t>
  </si>
  <si>
    <t>JASMINE DR</t>
  </si>
  <si>
    <t>CEDAR LN</t>
  </si>
  <si>
    <t>8</t>
  </si>
  <si>
    <t>SPRING LAKE HWY</t>
  </si>
  <si>
    <t>2255</t>
  </si>
  <si>
    <t>BURWELL RD</t>
  </si>
  <si>
    <t>2215</t>
  </si>
  <si>
    <t>LOCKHART RD</t>
  </si>
  <si>
    <t>2220.1</t>
  </si>
  <si>
    <t>NEW RD C</t>
  </si>
  <si>
    <t>2220.2</t>
  </si>
  <si>
    <t>I-75 (SR93) FRONTAGE (W)</t>
  </si>
  <si>
    <t>2223.1</t>
  </si>
  <si>
    <t>I-75 SB RAMPS</t>
  </si>
  <si>
    <t>2223.2</t>
  </si>
  <si>
    <t>2225.1</t>
  </si>
  <si>
    <t>I-75 NB RAMPS</t>
  </si>
  <si>
    <t>2225.2</t>
  </si>
  <si>
    <t>I-75 (SR93) FRONTAGE (E)</t>
  </si>
  <si>
    <t>2228</t>
  </si>
  <si>
    <t>WINDMERE RD</t>
  </si>
  <si>
    <t>2230</t>
  </si>
  <si>
    <t>KETTERING RD</t>
  </si>
  <si>
    <t>2235</t>
  </si>
  <si>
    <t>2240</t>
  </si>
  <si>
    <t>2245</t>
  </si>
  <si>
    <t>2250</t>
  </si>
  <si>
    <t>10730</t>
  </si>
  <si>
    <t>CHURCH RD</t>
  </si>
  <si>
    <t>10740</t>
  </si>
  <si>
    <t>AYERS RD EXT</t>
  </si>
  <si>
    <t>10750</t>
  </si>
  <si>
    <t>AYERS/HAYMAN RD</t>
  </si>
  <si>
    <t>10760</t>
  </si>
  <si>
    <t>HICKORY HILL RD</t>
  </si>
  <si>
    <t>10770</t>
  </si>
  <si>
    <t>10780</t>
  </si>
  <si>
    <t>3810</t>
  </si>
  <si>
    <t>LINGLE RD</t>
  </si>
  <si>
    <t>1610.3</t>
  </si>
  <si>
    <t>LELANI DR</t>
  </si>
  <si>
    <t>1610.4</t>
  </si>
  <si>
    <t>1620</t>
  </si>
  <si>
    <t>BUCZAK RD</t>
  </si>
  <si>
    <t>1625</t>
  </si>
  <si>
    <t>3610</t>
  </si>
  <si>
    <t>3620</t>
  </si>
  <si>
    <t>OLD CRYSTAL RIVER</t>
  </si>
  <si>
    <t>3625</t>
  </si>
  <si>
    <t>3630</t>
  </si>
  <si>
    <t>3640</t>
  </si>
  <si>
    <t>DALY RD</t>
  </si>
  <si>
    <t>3643</t>
  </si>
  <si>
    <t>3650</t>
  </si>
  <si>
    <t>NOBLETON - CROOM  RD</t>
  </si>
  <si>
    <t>3660</t>
  </si>
  <si>
    <t>SUMTER COUNTY</t>
  </si>
  <si>
    <t>11060</t>
  </si>
  <si>
    <t>MCINTYRE RD</t>
  </si>
  <si>
    <t>11070</t>
  </si>
  <si>
    <t>YONTZ RD EXT</t>
  </si>
  <si>
    <t>11080</t>
  </si>
  <si>
    <t>WEATHERLY RD</t>
  </si>
  <si>
    <t>11090</t>
  </si>
  <si>
    <t>ALCOTT RD</t>
  </si>
  <si>
    <t>11100</t>
  </si>
  <si>
    <t>WITHROW RD</t>
  </si>
  <si>
    <t>11110.1</t>
  </si>
  <si>
    <t>NEW ROAD</t>
  </si>
  <si>
    <t>11110.2</t>
  </si>
  <si>
    <t>CROOM RITAL RD</t>
  </si>
  <si>
    <t>20060</t>
  </si>
  <si>
    <t>3010.1</t>
  </si>
  <si>
    <t>RESTER DR</t>
  </si>
  <si>
    <t>3010.2</t>
  </si>
  <si>
    <t>3020.3</t>
  </si>
  <si>
    <t>KOCHER DR</t>
  </si>
  <si>
    <t>3020.4</t>
  </si>
  <si>
    <t>3030</t>
  </si>
  <si>
    <t>3040</t>
  </si>
  <si>
    <t>4100</t>
  </si>
  <si>
    <t>4110</t>
  </si>
  <si>
    <t>4115</t>
  </si>
  <si>
    <t>4117</t>
  </si>
  <si>
    <t>SOULT RD</t>
  </si>
  <si>
    <t>4120</t>
  </si>
  <si>
    <t>10360</t>
  </si>
  <si>
    <t>COBB RD (US98)</t>
  </si>
  <si>
    <t>10370</t>
  </si>
  <si>
    <t>10380</t>
  </si>
  <si>
    <t>10320</t>
  </si>
  <si>
    <t>10330</t>
  </si>
  <si>
    <t>10340</t>
  </si>
  <si>
    <t>10350</t>
  </si>
  <si>
    <t>11160</t>
  </si>
  <si>
    <t>HARRISON ST</t>
  </si>
  <si>
    <t>11170.1</t>
  </si>
  <si>
    <t>KEN AUSTIN PKWY</t>
  </si>
  <si>
    <t>11170.2</t>
  </si>
  <si>
    <t>3110.6</t>
  </si>
  <si>
    <t>SUNSHINE GROVE RD (N)</t>
  </si>
  <si>
    <t>3110.7</t>
  </si>
  <si>
    <t>1905.1</t>
  </si>
  <si>
    <t>CORTEZ BLVD (CR550)</t>
  </si>
  <si>
    <t>TERMINUS</t>
  </si>
  <si>
    <t>1200 FT N OF AZTEC CT</t>
  </si>
  <si>
    <t>1905.2</t>
  </si>
  <si>
    <t>PINE ISLAND DR</t>
  </si>
  <si>
    <t>1910</t>
  </si>
  <si>
    <t>SHOAL LINE BLVD</t>
  </si>
  <si>
    <t>1920</t>
  </si>
  <si>
    <t>6110</t>
  </si>
  <si>
    <t>6115</t>
  </si>
  <si>
    <t>6120</t>
  </si>
  <si>
    <t>MOBLEY RD</t>
  </si>
  <si>
    <t>6125</t>
  </si>
  <si>
    <t>2805</t>
  </si>
  <si>
    <t>ELGIN BLVD</t>
  </si>
  <si>
    <t>2810</t>
  </si>
  <si>
    <t>ELGIN BLVD/POWELL RD</t>
  </si>
  <si>
    <t>LANDOVER RD</t>
  </si>
  <si>
    <t>2813.1</t>
  </si>
  <si>
    <t>TANNER RD</t>
  </si>
  <si>
    <t>2813.2</t>
  </si>
  <si>
    <t>LAUREN DR</t>
  </si>
  <si>
    <t>2816</t>
  </si>
  <si>
    <t>FENIAN DR</t>
  </si>
  <si>
    <t>2819.1</t>
  </si>
  <si>
    <t>STERLING HILL BLVD</t>
  </si>
  <si>
    <t>2819.2</t>
  </si>
  <si>
    <t>BARCLAY RD</t>
  </si>
  <si>
    <t>2820</t>
  </si>
  <si>
    <t>2830</t>
  </si>
  <si>
    <t>2840.4</t>
  </si>
  <si>
    <t>2840.5</t>
  </si>
  <si>
    <t>CULBREATH RD</t>
  </si>
  <si>
    <t>2850</t>
  </si>
  <si>
    <t>2860</t>
  </si>
  <si>
    <t>2870</t>
  </si>
  <si>
    <t>5400</t>
  </si>
  <si>
    <t>KENLAKE AVE</t>
  </si>
  <si>
    <t>5402</t>
  </si>
  <si>
    <t>TREE HAVEN DR</t>
  </si>
  <si>
    <t>5405</t>
  </si>
  <si>
    <t>PINEHURST DR (W)</t>
  </si>
  <si>
    <t>5407</t>
  </si>
  <si>
    <t>PINEHURST DR (E)</t>
  </si>
  <si>
    <t>5410</t>
  </si>
  <si>
    <t>5415</t>
  </si>
  <si>
    <t>WATERFALL DR</t>
  </si>
  <si>
    <t>5420</t>
  </si>
  <si>
    <t>5425</t>
  </si>
  <si>
    <t>FENTRESS CT</t>
  </si>
  <si>
    <t>5430.1</t>
  </si>
  <si>
    <t>GLENRIDGE DR</t>
  </si>
  <si>
    <t>5430.2</t>
  </si>
  <si>
    <t>LINDEN DR (W)</t>
  </si>
  <si>
    <t>5435.1</t>
  </si>
  <si>
    <t>CORONADO DR</t>
  </si>
  <si>
    <t>5435.2</t>
  </si>
  <si>
    <t>5440.5</t>
  </si>
  <si>
    <t>N SUNCOAST PKWY (NB RAMPS)</t>
  </si>
  <si>
    <t>5440.6</t>
  </si>
  <si>
    <t>N SUNCOAST PKWY (SB RAMPS)</t>
  </si>
  <si>
    <t>5440.4</t>
  </si>
  <si>
    <t>SPRING PARK WAY</t>
  </si>
  <si>
    <t>5443</t>
  </si>
  <si>
    <t>5445</t>
  </si>
  <si>
    <t>1410</t>
  </si>
  <si>
    <t>1110</t>
  </si>
  <si>
    <t>1120.1</t>
  </si>
  <si>
    <t>HAYMAN RD</t>
  </si>
  <si>
    <t>HAYMAN RD EXT</t>
  </si>
  <si>
    <t>1120.2</t>
  </si>
  <si>
    <t>FAIR FORTUNE LN</t>
  </si>
  <si>
    <t>1123</t>
  </si>
  <si>
    <t>20050</t>
  </si>
  <si>
    <t>2305.1</t>
  </si>
  <si>
    <t>US 19</t>
  </si>
  <si>
    <t>DARTMOUTH AVE</t>
  </si>
  <si>
    <t>2305.2</t>
  </si>
  <si>
    <t>COBBLESTONE DR</t>
  </si>
  <si>
    <t>2310.1</t>
  </si>
  <si>
    <t>EAST OF COBBLESTONE DR</t>
  </si>
  <si>
    <t>2310.2</t>
  </si>
  <si>
    <t>2320.3</t>
  </si>
  <si>
    <t>1/4 MI W OF MARINER</t>
  </si>
  <si>
    <t>2320.4</t>
  </si>
  <si>
    <t>2330.3</t>
  </si>
  <si>
    <t>1/4 MI E OF MARINER</t>
  </si>
  <si>
    <t>2330.4</t>
  </si>
  <si>
    <t>FARNSWORTH BLVD</t>
  </si>
  <si>
    <t>2330.2</t>
  </si>
  <si>
    <t>LINDEN DR</t>
  </si>
  <si>
    <t>2340.1</t>
  </si>
  <si>
    <t>OAK CHASE BLVD</t>
  </si>
  <si>
    <t>2340.2</t>
  </si>
  <si>
    <t>ANDERSON SNOW RD</t>
  </si>
  <si>
    <t>2350.3</t>
  </si>
  <si>
    <t>N SUNCOAST PKWY (SB RAMP)</t>
  </si>
  <si>
    <t>2350.4</t>
  </si>
  <si>
    <t>N SUNCOAST PKWY (NB RAMP)</t>
  </si>
  <si>
    <t>2355.6</t>
  </si>
  <si>
    <t>2355.5</t>
  </si>
  <si>
    <t>10390</t>
  </si>
  <si>
    <t>10400</t>
  </si>
  <si>
    <t>2910.1</t>
  </si>
  <si>
    <t>2910.2</t>
  </si>
  <si>
    <t>2920</t>
  </si>
  <si>
    <t>10700.1</t>
  </si>
  <si>
    <t>900 FT S OF LAKE VILLAGE LN</t>
  </si>
  <si>
    <t>10700.2</t>
  </si>
  <si>
    <t>LAKE LINDSEY RD (S)</t>
  </si>
  <si>
    <t>10710</t>
  </si>
  <si>
    <t>LAKE LINDSEY RD (N)</t>
  </si>
  <si>
    <t>10720</t>
  </si>
  <si>
    <t>10290</t>
  </si>
  <si>
    <t>10300</t>
  </si>
  <si>
    <t>10310</t>
  </si>
  <si>
    <t>10000</t>
  </si>
  <si>
    <t>AMERO LN</t>
  </si>
  <si>
    <t>10010</t>
  </si>
  <si>
    <t>INDUSTRIAL LP</t>
  </si>
  <si>
    <t>10020</t>
  </si>
  <si>
    <t>10030</t>
  </si>
  <si>
    <t>10040</t>
  </si>
  <si>
    <t>SAN ANTONIO RD</t>
  </si>
  <si>
    <t>10050.1</t>
  </si>
  <si>
    <t>LUCKY LN</t>
  </si>
  <si>
    <t>10050.2</t>
  </si>
  <si>
    <t>10540.1</t>
  </si>
  <si>
    <t>MARINER BLVD (CR587)</t>
  </si>
  <si>
    <t>QUALITY DR</t>
  </si>
  <si>
    <t>10540.3</t>
  </si>
  <si>
    <t>FAIRCHILD RD</t>
  </si>
  <si>
    <t>10540.4</t>
  </si>
  <si>
    <t>AUDIE BROOK DR</t>
  </si>
  <si>
    <t>10550.1</t>
  </si>
  <si>
    <t>HENDERSON ST</t>
  </si>
  <si>
    <t>10550.2</t>
  </si>
  <si>
    <t>10560</t>
  </si>
  <si>
    <t>10570</t>
  </si>
  <si>
    <t>10580</t>
  </si>
  <si>
    <t>10590</t>
  </si>
  <si>
    <t>AUGUSTINE RD</t>
  </si>
  <si>
    <t>10600</t>
  </si>
  <si>
    <t>10610.1</t>
  </si>
  <si>
    <t>SAMS CLUB RD</t>
  </si>
  <si>
    <t>10610.2</t>
  </si>
  <si>
    <t>10612</t>
  </si>
  <si>
    <t>JACQUELINE RD</t>
  </si>
  <si>
    <t>10415</t>
  </si>
  <si>
    <t>ABELINE RD</t>
  </si>
  <si>
    <t>10420</t>
  </si>
  <si>
    <t>10430</t>
  </si>
  <si>
    <t>10440</t>
  </si>
  <si>
    <t>10450</t>
  </si>
  <si>
    <t>4510.1</t>
  </si>
  <si>
    <t>1500 FT S OF PALOMINO DR</t>
  </si>
  <si>
    <t>4510.2</t>
  </si>
  <si>
    <t>END OF PINE ISLAND DR</t>
  </si>
  <si>
    <t>5110.1</t>
  </si>
  <si>
    <t>OSOWAW BLVD</t>
  </si>
  <si>
    <t>5110.3</t>
  </si>
  <si>
    <t>COFER RD</t>
  </si>
  <si>
    <t>5110.4</t>
  </si>
  <si>
    <t>6210</t>
  </si>
  <si>
    <t>6220.1</t>
  </si>
  <si>
    <t>HOWELL AV</t>
  </si>
  <si>
    <t>6220.2</t>
  </si>
  <si>
    <t>2880</t>
  </si>
  <si>
    <t>3210</t>
  </si>
  <si>
    <t>BASEBALL POND RD</t>
  </si>
  <si>
    <t>10500</t>
  </si>
  <si>
    <t>10510</t>
  </si>
  <si>
    <t>10520</t>
  </si>
  <si>
    <t>10530</t>
  </si>
  <si>
    <t>3310</t>
  </si>
  <si>
    <t>3315</t>
  </si>
  <si>
    <t>3480</t>
  </si>
  <si>
    <t>3570.1</t>
  </si>
  <si>
    <t>DASHBACH RD</t>
  </si>
  <si>
    <t>3570.2</t>
  </si>
  <si>
    <t>20200</t>
  </si>
  <si>
    <t>SPRING HILL DR (W)</t>
  </si>
  <si>
    <t>11150</t>
  </si>
  <si>
    <t>11140</t>
  </si>
  <si>
    <t>11130</t>
  </si>
  <si>
    <t>ORIANA DR</t>
  </si>
  <si>
    <t>11120</t>
  </si>
  <si>
    <t>11220</t>
  </si>
  <si>
    <t>MYERS RD</t>
  </si>
  <si>
    <t>11250.3</t>
  </si>
  <si>
    <t>11250.4</t>
  </si>
  <si>
    <t>3980</t>
  </si>
  <si>
    <t>4210</t>
  </si>
  <si>
    <t>20310</t>
  </si>
  <si>
    <t>FULTON AVE</t>
  </si>
  <si>
    <t>3060</t>
  </si>
  <si>
    <t>FURLEY AVE</t>
  </si>
  <si>
    <t>4310</t>
  </si>
  <si>
    <t>4320.5</t>
  </si>
  <si>
    <t>CENTURY DR</t>
  </si>
  <si>
    <t>4320.6</t>
  </si>
  <si>
    <t>AZORA RD</t>
  </si>
  <si>
    <t>4320.4</t>
  </si>
  <si>
    <t>PORTILLO RD</t>
  </si>
  <si>
    <t>4330</t>
  </si>
  <si>
    <t>4420</t>
  </si>
  <si>
    <t>OSOWAW BLVD (CR595)</t>
  </si>
  <si>
    <t>4910</t>
  </si>
  <si>
    <t>5010.1</t>
  </si>
  <si>
    <t>OLANCHA RD</t>
  </si>
  <si>
    <t>5010.2</t>
  </si>
  <si>
    <t>10790</t>
  </si>
  <si>
    <t>10800</t>
  </si>
  <si>
    <t>11180</t>
  </si>
  <si>
    <t>5710</t>
  </si>
  <si>
    <t>THRASHER AVE</t>
  </si>
  <si>
    <t>MT SPARROW RD</t>
  </si>
  <si>
    <t>5720</t>
  </si>
  <si>
    <t>DOWNY WOODPECKER RD</t>
  </si>
  <si>
    <t>6010</t>
  </si>
  <si>
    <t>6610</t>
  </si>
  <si>
    <t>6710</t>
  </si>
  <si>
    <t>6910.3</t>
  </si>
  <si>
    <t>1200 FT S OF I-75</t>
  </si>
  <si>
    <t>6910.4</t>
  </si>
  <si>
    <t>6920</t>
  </si>
  <si>
    <t>7000</t>
  </si>
  <si>
    <t>8070</t>
  </si>
  <si>
    <t>8080</t>
  </si>
  <si>
    <t>8090.1</t>
  </si>
  <si>
    <t>W OF FOREST VILLAS CIR</t>
  </si>
  <si>
    <t>8090.2</t>
  </si>
  <si>
    <t>20560</t>
  </si>
  <si>
    <t>20665</t>
  </si>
  <si>
    <t>AERIAL WAY</t>
  </si>
  <si>
    <t>CORPORATE BLVD</t>
  </si>
  <si>
    <t>3580</t>
  </si>
  <si>
    <t>QUIGLEY AVE</t>
  </si>
  <si>
    <t>20170</t>
  </si>
  <si>
    <t>TOUCAN TRL</t>
  </si>
  <si>
    <t>BARTLETT ST</t>
  </si>
  <si>
    <t>20180</t>
  </si>
  <si>
    <t>NORBERT ST</t>
  </si>
  <si>
    <t>20190</t>
  </si>
  <si>
    <t>20210</t>
  </si>
  <si>
    <t>LANDOVER BLVD</t>
  </si>
  <si>
    <t>S. MARINER BLVD (CR587)</t>
  </si>
  <si>
    <t>20220.1</t>
  </si>
  <si>
    <t>STERLING HILLS</t>
  </si>
  <si>
    <t>ELWOOD RD</t>
  </si>
  <si>
    <t>20240.1</t>
  </si>
  <si>
    <t>20240.2</t>
  </si>
  <si>
    <t>N SUNCOAST PKWY (SR589)</t>
  </si>
  <si>
    <t>20240.3</t>
  </si>
  <si>
    <t>BREAD BLVD</t>
  </si>
  <si>
    <t>20230</t>
  </si>
  <si>
    <t>BREDA BLVD</t>
  </si>
  <si>
    <t>20250</t>
  </si>
  <si>
    <t>SGT. LEA MILLS BLVD</t>
  </si>
  <si>
    <t>20290.2</t>
  </si>
  <si>
    <t>HORSE LAKE RD</t>
  </si>
  <si>
    <t>20300.1</t>
  </si>
  <si>
    <t>HOSPITAL BLVD</t>
  </si>
  <si>
    <t>20360.1</t>
  </si>
  <si>
    <t>WEEPING WILLOW ST</t>
  </si>
  <si>
    <t>20360.2</t>
  </si>
  <si>
    <t>MONTOUR ST</t>
  </si>
  <si>
    <t>20360.3</t>
  </si>
  <si>
    <t>STAR RD</t>
  </si>
  <si>
    <t>20365.1</t>
  </si>
  <si>
    <t>BOURASSA BLVD</t>
  </si>
  <si>
    <t>20365.2</t>
  </si>
  <si>
    <t>20390.1</t>
  </si>
  <si>
    <t>IRVING ST</t>
  </si>
  <si>
    <t>20390.2</t>
  </si>
  <si>
    <t>HIGHFIELD RD</t>
  </si>
  <si>
    <t>20400.1</t>
  </si>
  <si>
    <t>20400.3</t>
  </si>
  <si>
    <t>ARIZONA ST</t>
  </si>
  <si>
    <t>20400.4</t>
  </si>
  <si>
    <t>20420.1</t>
  </si>
  <si>
    <t>20420.2</t>
  </si>
  <si>
    <t>20430</t>
  </si>
  <si>
    <t>20350.2</t>
  </si>
  <si>
    <t>20440</t>
  </si>
  <si>
    <t>20450.1</t>
  </si>
  <si>
    <t>20020</t>
  </si>
  <si>
    <t>20210.1</t>
  </si>
  <si>
    <t>ELGIN AVE</t>
  </si>
  <si>
    <t>20545.1</t>
  </si>
  <si>
    <t>20545.2</t>
  </si>
  <si>
    <t>N. MARINER BLVD (CR587)</t>
  </si>
  <si>
    <t>20655.1</t>
  </si>
  <si>
    <t>SWALLOW NEST</t>
  </si>
  <si>
    <t>20650</t>
  </si>
  <si>
    <t>20645</t>
  </si>
  <si>
    <t>20575</t>
  </si>
  <si>
    <t>4410.1</t>
  </si>
  <si>
    <t>1600 FT N OF ALOHA LN</t>
  </si>
  <si>
    <t>4410.2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</si>
</sst>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#,###"/>
    <numFmt numFmtId="166" formatCode="####"/>
    <numFmt numFmtId="167" formatCode="#0.00%"/>
    <numFmt numFmtId="168" formatCode="#,###;\-#,###;0"/>
    <numFmt numFmtId="169" formatCode="0.###;\-0.###;0.000"/>
    <numFmt numFmtId="170" formatCode="0.000_);\(0.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vertAlign val="sub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49" fontId="2" fillId="2" borderId="0" xfId="0" applyNumberFormat="1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3" fontId="0" fillId="2" borderId="0" xfId="0" applyNumberFormat="1" applyFill="1"/>
    <xf numFmtId="0" fontId="2" fillId="2" borderId="0" xfId="0" applyFont="1" applyFill="1" applyAlignment="1">
      <alignment horizontal="left"/>
    </xf>
    <xf numFmtId="164" fontId="3" fillId="2" borderId="0" xfId="1" applyNumberFormat="1" applyFont="1" applyFill="1" applyBorder="1" applyAlignment="1">
      <alignment vertical="center" wrapText="1"/>
    </xf>
    <xf numFmtId="49" fontId="4" fillId="2" borderId="0" xfId="0" applyNumberFormat="1" applyFont="1" applyFill="1"/>
    <xf numFmtId="0" fontId="4" fillId="2" borderId="0" xfId="0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0" fillId="2" borderId="0" xfId="0" applyNumberFormat="1" applyFill="1"/>
    <xf numFmtId="0" fontId="3" fillId="2" borderId="0" xfId="0" applyFont="1" applyFill="1"/>
    <xf numFmtId="0" fontId="5" fillId="2" borderId="0" xfId="0" applyFont="1" applyFill="1"/>
    <xf numFmtId="49" fontId="6" fillId="2" borderId="0" xfId="0" applyNumberFormat="1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49" fontId="8" fillId="2" borderId="0" xfId="0" applyNumberFormat="1" applyFont="1" applyFill="1"/>
    <xf numFmtId="0" fontId="0" fillId="2" borderId="0" xfId="0" applyFill="1" applyAlignment="1">
      <alignment horizontal="left"/>
    </xf>
    <xf numFmtId="49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left" shrinkToFit="1"/>
    </xf>
    <xf numFmtId="0" fontId="0" fillId="2" borderId="8" xfId="0" applyFill="1" applyBorder="1" applyAlignment="1">
      <alignment horizontal="left" shrinkToFi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5" fontId="0" fillId="2" borderId="4" xfId="0" applyNumberFormat="1" applyFill="1" applyBorder="1" applyAlignment="1">
      <alignment horizontal="right"/>
    </xf>
    <xf numFmtId="166" fontId="0" fillId="2" borderId="5" xfId="0" applyNumberFormat="1" applyFill="1" applyBorder="1" applyAlignment="1">
      <alignment horizontal="center"/>
    </xf>
    <xf numFmtId="167" fontId="0" fillId="2" borderId="8" xfId="0" applyNumberFormat="1" applyFill="1" applyBorder="1" applyAlignment="1">
      <alignment horizontal="right"/>
    </xf>
    <xf numFmtId="168" fontId="0" fillId="2" borderId="4" xfId="0" applyNumberFormat="1" applyFill="1" applyBorder="1" applyAlignment="1">
      <alignment horizontal="right"/>
    </xf>
    <xf numFmtId="168" fontId="0" fillId="2" borderId="5" xfId="0" applyNumberFormat="1" applyFill="1" applyBorder="1" applyAlignment="1">
      <alignment horizontal="right"/>
    </xf>
    <xf numFmtId="168" fontId="0" fillId="2" borderId="8" xfId="0" applyNumberFormat="1" applyFill="1" applyBorder="1" applyAlignment="1">
      <alignment horizontal="right"/>
    </xf>
    <xf numFmtId="168" fontId="0" fillId="2" borderId="4" xfId="0" applyNumberFormat="1" applyFill="1" applyBorder="1" applyAlignment="1" applyProtection="1">
      <alignment horizontal="center"/>
      <protection locked="0"/>
    </xf>
    <xf numFmtId="168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left"/>
    </xf>
    <xf numFmtId="169" fontId="0" fillId="2" borderId="5" xfId="0" applyNumberFormat="1" applyFill="1" applyBorder="1" applyAlignment="1">
      <alignment horizontal="right"/>
    </xf>
    <xf numFmtId="3" fontId="0" fillId="2" borderId="8" xfId="0" applyNumberFormat="1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167" fontId="0" fillId="2" borderId="9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5" borderId="30" xfId="0" applyNumberFormat="1" applyFill="1" applyBorder="1" applyAlignment="1">
      <alignment horizontal="left"/>
    </xf>
    <xf numFmtId="0" fontId="0" fillId="5" borderId="27" xfId="0" applyFill="1" applyBorder="1" applyAlignment="1">
      <alignment horizontal="left"/>
    </xf>
    <xf numFmtId="0" fontId="0" fillId="5" borderId="27" xfId="0" applyFill="1" applyBorder="1" applyAlignment="1">
      <alignment horizontal="left" shrinkToFit="1"/>
    </xf>
    <xf numFmtId="0" fontId="0" fillId="5" borderId="28" xfId="0" applyFill="1" applyBorder="1" applyAlignment="1">
      <alignment horizontal="left" shrinkToFit="1"/>
    </xf>
    <xf numFmtId="0" fontId="0" fillId="5" borderId="30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165" fontId="0" fillId="5" borderId="30" xfId="0" applyNumberFormat="1" applyFill="1" applyBorder="1" applyAlignment="1">
      <alignment horizontal="right"/>
    </xf>
    <xf numFmtId="166" fontId="0" fillId="5" borderId="27" xfId="0" applyNumberFormat="1" applyFill="1" applyBorder="1" applyAlignment="1">
      <alignment horizontal="center"/>
    </xf>
    <xf numFmtId="167" fontId="0" fillId="5" borderId="28" xfId="0" applyNumberFormat="1" applyFill="1" applyBorder="1" applyAlignment="1">
      <alignment horizontal="right"/>
    </xf>
    <xf numFmtId="168" fontId="0" fillId="5" borderId="30" xfId="0" applyNumberFormat="1" applyFill="1" applyBorder="1" applyAlignment="1">
      <alignment horizontal="right"/>
    </xf>
    <xf numFmtId="168" fontId="0" fillId="5" borderId="27" xfId="0" applyNumberFormat="1" applyFill="1" applyBorder="1" applyAlignment="1">
      <alignment horizontal="right"/>
    </xf>
    <xf numFmtId="168" fontId="0" fillId="5" borderId="28" xfId="0" applyNumberFormat="1" applyFill="1" applyBorder="1" applyAlignment="1">
      <alignment horizontal="right"/>
    </xf>
    <xf numFmtId="169" fontId="0" fillId="5" borderId="31" xfId="0" applyNumberFormat="1" applyFill="1" applyBorder="1" applyAlignment="1">
      <alignment horizontal="right"/>
    </xf>
    <xf numFmtId="168" fontId="0" fillId="5" borderId="30" xfId="0" applyNumberFormat="1" applyFill="1" applyBorder="1" applyAlignment="1" applyProtection="1">
      <alignment horizontal="center"/>
      <protection locked="0"/>
    </xf>
    <xf numFmtId="168" fontId="0" fillId="5" borderId="28" xfId="0" applyNumberFormat="1" applyFill="1" applyBorder="1" applyAlignment="1" applyProtection="1">
      <alignment horizontal="center"/>
      <protection locked="0"/>
    </xf>
    <xf numFmtId="0" fontId="0" fillId="5" borderId="30" xfId="0" applyFill="1" applyBorder="1" applyAlignment="1">
      <alignment horizontal="left"/>
    </xf>
    <xf numFmtId="169" fontId="0" fillId="5" borderId="27" xfId="0" applyNumberFormat="1" applyFill="1" applyBorder="1" applyAlignment="1">
      <alignment horizontal="right"/>
    </xf>
    <xf numFmtId="3" fontId="0" fillId="5" borderId="27" xfId="0" applyNumberFormat="1" applyFill="1" applyBorder="1" applyAlignment="1">
      <alignment horizontal="center"/>
    </xf>
    <xf numFmtId="3" fontId="0" fillId="5" borderId="28" xfId="0" applyNumberFormat="1" applyFill="1" applyBorder="1" applyAlignment="1">
      <alignment horizontal="center"/>
    </xf>
    <xf numFmtId="0" fontId="0" fillId="5" borderId="30" xfId="0" applyFill="1" applyBorder="1" applyAlignment="1">
      <alignment horizontal="right"/>
    </xf>
    <xf numFmtId="0" fontId="0" fillId="5" borderId="27" xfId="0" applyFill="1" applyBorder="1" applyAlignment="1">
      <alignment horizontal="right"/>
    </xf>
    <xf numFmtId="0" fontId="0" fillId="5" borderId="28" xfId="0" applyFill="1" applyBorder="1" applyAlignment="1">
      <alignment horizontal="right"/>
    </xf>
    <xf numFmtId="167" fontId="0" fillId="5" borderId="31" xfId="0" applyNumberForma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32" xfId="0" applyFill="1" applyBorder="1" applyProtection="1">
      <protection locked="0"/>
    </xf>
    <xf numFmtId="49" fontId="0" fillId="2" borderId="30" xfId="0" applyNumberFormat="1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27" xfId="0" applyFill="1" applyBorder="1" applyAlignment="1">
      <alignment horizontal="left" shrinkToFit="1"/>
    </xf>
    <xf numFmtId="0" fontId="0" fillId="2" borderId="28" xfId="0" applyFill="1" applyBorder="1" applyAlignment="1">
      <alignment horizontal="left" shrinkToFit="1"/>
    </xf>
    <xf numFmtId="0" fontId="0" fillId="2" borderId="3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165" fontId="0" fillId="2" borderId="30" xfId="0" applyNumberFormat="1" applyFill="1" applyBorder="1" applyAlignment="1">
      <alignment horizontal="right"/>
    </xf>
    <xf numFmtId="166" fontId="0" fillId="2" borderId="27" xfId="0" applyNumberFormat="1" applyFill="1" applyBorder="1" applyAlignment="1">
      <alignment horizontal="center"/>
    </xf>
    <xf numFmtId="167" fontId="0" fillId="2" borderId="28" xfId="0" applyNumberFormat="1" applyFill="1" applyBorder="1" applyAlignment="1">
      <alignment horizontal="right"/>
    </xf>
    <xf numFmtId="168" fontId="0" fillId="2" borderId="30" xfId="0" applyNumberFormat="1" applyFill="1" applyBorder="1" applyAlignment="1">
      <alignment horizontal="right"/>
    </xf>
    <xf numFmtId="168" fontId="0" fillId="2" borderId="27" xfId="0" applyNumberFormat="1" applyFill="1" applyBorder="1" applyAlignment="1">
      <alignment horizontal="right"/>
    </xf>
    <xf numFmtId="168" fontId="0" fillId="2" borderId="28" xfId="0" applyNumberFormat="1" applyFill="1" applyBorder="1" applyAlignment="1">
      <alignment horizontal="right"/>
    </xf>
    <xf numFmtId="169" fontId="0" fillId="2" borderId="31" xfId="0" applyNumberFormat="1" applyFill="1" applyBorder="1" applyAlignment="1">
      <alignment horizontal="right"/>
    </xf>
    <xf numFmtId="168" fontId="0" fillId="2" borderId="30" xfId="0" applyNumberFormat="1" applyFill="1" applyBorder="1" applyAlignment="1" applyProtection="1">
      <alignment horizontal="center"/>
      <protection locked="0"/>
    </xf>
    <xf numFmtId="168" fontId="0" fillId="2" borderId="28" xfId="0" applyNumberFormat="1" applyFill="1" applyBorder="1" applyAlignment="1" applyProtection="1">
      <alignment horizontal="center"/>
      <protection locked="0"/>
    </xf>
    <xf numFmtId="0" fontId="0" fillId="2" borderId="30" xfId="0" applyFill="1" applyBorder="1" applyAlignment="1">
      <alignment horizontal="left"/>
    </xf>
    <xf numFmtId="169" fontId="0" fillId="2" borderId="27" xfId="0" applyNumberFormat="1" applyFill="1" applyBorder="1" applyAlignment="1">
      <alignment horizontal="right"/>
    </xf>
    <xf numFmtId="3" fontId="0" fillId="2" borderId="27" xfId="0" applyNumberFormat="1" applyFill="1" applyBorder="1" applyAlignment="1">
      <alignment horizontal="center"/>
    </xf>
    <xf numFmtId="3" fontId="0" fillId="2" borderId="28" xfId="0" applyNumberFormat="1" applyFill="1" applyBorder="1" applyAlignment="1">
      <alignment horizontal="center"/>
    </xf>
    <xf numFmtId="0" fontId="0" fillId="2" borderId="30" xfId="0" applyFill="1" applyBorder="1" applyAlignment="1">
      <alignment horizontal="right"/>
    </xf>
    <xf numFmtId="0" fontId="0" fillId="2" borderId="27" xfId="0" applyFill="1" applyBorder="1" applyAlignment="1">
      <alignment horizontal="right"/>
    </xf>
    <xf numFmtId="0" fontId="0" fillId="2" borderId="28" xfId="0" applyFill="1" applyBorder="1" applyAlignment="1">
      <alignment horizontal="right"/>
    </xf>
    <xf numFmtId="167" fontId="0" fillId="2" borderId="31" xfId="0" applyNumberFormat="1" applyFill="1" applyBorder="1" applyAlignment="1" applyProtection="1">
      <alignment horizontal="right"/>
      <protection locked="0"/>
    </xf>
    <xf numFmtId="49" fontId="0" fillId="6" borderId="30" xfId="0" applyNumberFormat="1" applyFill="1" applyBorder="1" applyAlignment="1">
      <alignment horizontal="left"/>
    </xf>
    <xf numFmtId="0" fontId="0" fillId="6" borderId="27" xfId="0" applyFill="1" applyBorder="1" applyAlignment="1">
      <alignment horizontal="left"/>
    </xf>
    <xf numFmtId="0" fontId="0" fillId="6" borderId="27" xfId="0" applyFill="1" applyBorder="1" applyAlignment="1">
      <alignment horizontal="left" shrinkToFit="1"/>
    </xf>
    <xf numFmtId="0" fontId="0" fillId="6" borderId="28" xfId="0" applyFill="1" applyBorder="1" applyAlignment="1">
      <alignment horizontal="left" shrinkToFit="1"/>
    </xf>
    <xf numFmtId="0" fontId="0" fillId="6" borderId="30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165" fontId="0" fillId="6" borderId="30" xfId="0" applyNumberFormat="1" applyFill="1" applyBorder="1" applyAlignment="1">
      <alignment horizontal="right"/>
    </xf>
    <xf numFmtId="166" fontId="0" fillId="6" borderId="27" xfId="0" applyNumberFormat="1" applyFill="1" applyBorder="1" applyAlignment="1">
      <alignment horizontal="center"/>
    </xf>
    <xf numFmtId="167" fontId="0" fillId="6" borderId="28" xfId="0" applyNumberFormat="1" applyFill="1" applyBorder="1" applyAlignment="1">
      <alignment horizontal="right"/>
    </xf>
    <xf numFmtId="168" fontId="0" fillId="6" borderId="30" xfId="0" applyNumberFormat="1" applyFill="1" applyBorder="1" applyAlignment="1">
      <alignment horizontal="right"/>
    </xf>
    <xf numFmtId="168" fontId="0" fillId="6" borderId="27" xfId="0" applyNumberFormat="1" applyFill="1" applyBorder="1" applyAlignment="1">
      <alignment horizontal="right"/>
    </xf>
    <xf numFmtId="168" fontId="0" fillId="6" borderId="28" xfId="0" applyNumberFormat="1" applyFill="1" applyBorder="1" applyAlignment="1">
      <alignment horizontal="right"/>
    </xf>
    <xf numFmtId="168" fontId="0" fillId="6" borderId="30" xfId="0" applyNumberFormat="1" applyFill="1" applyBorder="1" applyAlignment="1" applyProtection="1">
      <alignment horizontal="center"/>
      <protection locked="0"/>
    </xf>
    <xf numFmtId="168" fontId="0" fillId="6" borderId="28" xfId="0" applyNumberFormat="1" applyFill="1" applyBorder="1" applyAlignment="1" applyProtection="1">
      <alignment horizontal="center"/>
      <protection locked="0"/>
    </xf>
    <xf numFmtId="0" fontId="0" fillId="6" borderId="30" xfId="0" applyFill="1" applyBorder="1" applyAlignment="1">
      <alignment horizontal="left"/>
    </xf>
    <xf numFmtId="169" fontId="0" fillId="6" borderId="27" xfId="0" applyNumberFormat="1" applyFill="1" applyBorder="1" applyAlignment="1">
      <alignment horizontal="right"/>
    </xf>
    <xf numFmtId="3" fontId="0" fillId="6" borderId="27" xfId="0" applyNumberFormat="1" applyFill="1" applyBorder="1" applyAlignment="1">
      <alignment horizontal="center"/>
    </xf>
    <xf numFmtId="3" fontId="0" fillId="6" borderId="28" xfId="0" applyNumberFormat="1" applyFill="1" applyBorder="1" applyAlignment="1">
      <alignment horizontal="center"/>
    </xf>
    <xf numFmtId="0" fontId="0" fillId="6" borderId="30" xfId="0" applyFill="1" applyBorder="1" applyAlignment="1">
      <alignment horizontal="right"/>
    </xf>
    <xf numFmtId="0" fontId="0" fillId="6" borderId="27" xfId="0" applyFill="1" applyBorder="1" applyAlignment="1">
      <alignment horizontal="right"/>
    </xf>
    <xf numFmtId="0" fontId="0" fillId="6" borderId="28" xfId="0" applyFill="1" applyBorder="1" applyAlignment="1">
      <alignment horizontal="right"/>
    </xf>
    <xf numFmtId="167" fontId="0" fillId="6" borderId="31" xfId="0" applyNumberFormat="1" applyFill="1" applyBorder="1" applyAlignment="1" applyProtection="1">
      <alignment horizontal="right"/>
      <protection locked="0"/>
    </xf>
    <xf numFmtId="0" fontId="0" fillId="6" borderId="30" xfId="0" applyFill="1" applyBorder="1" applyProtection="1">
      <protection locked="0"/>
    </xf>
    <xf numFmtId="0" fontId="0" fillId="6" borderId="27" xfId="0" applyFill="1" applyBorder="1" applyProtection="1">
      <protection locked="0"/>
    </xf>
    <xf numFmtId="0" fontId="0" fillId="6" borderId="32" xfId="0" applyFill="1" applyBorder="1" applyProtection="1">
      <protection locked="0"/>
    </xf>
    <xf numFmtId="0" fontId="0" fillId="6" borderId="0" xfId="0" applyFill="1"/>
    <xf numFmtId="0" fontId="3" fillId="3" borderId="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textRotation="90" wrapText="1"/>
    </xf>
    <xf numFmtId="0" fontId="3" fillId="4" borderId="23" xfId="0" applyFont="1" applyFill="1" applyBorder="1" applyAlignment="1">
      <alignment horizontal="center" vertical="center" textRotation="90" wrapText="1"/>
    </xf>
    <xf numFmtId="0" fontId="3" fillId="4" borderId="20" xfId="0" applyFont="1" applyFill="1" applyBorder="1" applyAlignment="1">
      <alignment horizontal="center" vertical="center" textRotation="90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textRotation="90" wrapText="1"/>
    </xf>
    <xf numFmtId="0" fontId="3" fillId="4" borderId="22" xfId="0" applyFont="1" applyFill="1" applyBorder="1" applyAlignment="1">
      <alignment horizontal="center" vertical="center" textRotation="90" wrapText="1"/>
    </xf>
    <xf numFmtId="0" fontId="3" fillId="4" borderId="19" xfId="0" applyFont="1" applyFill="1" applyBorder="1" applyAlignment="1">
      <alignment horizontal="center" vertical="center" textRotation="90" wrapText="1"/>
    </xf>
    <xf numFmtId="0" fontId="3" fillId="4" borderId="24" xfId="0" applyFont="1" applyFill="1" applyBorder="1" applyAlignment="1">
      <alignment horizontal="center" vertical="center" textRotation="90" wrapText="1"/>
    </xf>
    <xf numFmtId="0" fontId="3" fillId="4" borderId="21" xfId="0" applyFont="1" applyFill="1" applyBorder="1" applyAlignment="1">
      <alignment horizontal="center" vertical="center" textRotation="90" wrapText="1"/>
    </xf>
    <xf numFmtId="0" fontId="3" fillId="4" borderId="18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0" fontId="0" fillId="2" borderId="9" xfId="0" applyNumberFormat="1" applyFill="1" applyBorder="1" applyAlignment="1">
      <alignment horizontal="right"/>
    </xf>
    <xf numFmtId="170" fontId="0" fillId="5" borderId="31" xfId="0" applyNumberFormat="1" applyFill="1" applyBorder="1" applyAlignment="1">
      <alignment horizontal="right"/>
    </xf>
    <xf numFmtId="170" fontId="0" fillId="2" borderId="31" xfId="0" applyNumberFormat="1" applyFill="1" applyBorder="1" applyAlignment="1">
      <alignment horizontal="right"/>
    </xf>
    <xf numFmtId="170" fontId="0" fillId="6" borderId="31" xfId="0" applyNumberForma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154"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externalLink" Target="externalLinks/externalLink2.xml"/><Relationship Id="rId7" Type="http://schemas.openxmlformats.org/officeDocument/2006/relationships/sheetMetadata" Target="metadata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alcChain" Target="calcChain.xml"/><Relationship Id="rId5" Type="http://schemas.openxmlformats.org/officeDocument/2006/relationships/styles" Target="styles.xml"/><Relationship Id="rId10" Type="http://schemas.microsoft.com/office/2017/06/relationships/rdRichValueTypes" Target="richData/rdRichValueTypes.xml"/><Relationship Id="rId4" Type="http://schemas.openxmlformats.org/officeDocument/2006/relationships/theme" Target="theme/theme1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123825</xdr:colOff>
      <xdr:row>14</xdr:row>
      <xdr:rowOff>38100</xdr:rowOff>
    </xdr:from>
    <xdr:to>
      <xdr:col>43</xdr:col>
      <xdr:colOff>533400</xdr:colOff>
      <xdr:row>15</xdr:row>
      <xdr:rowOff>180975</xdr:rowOff>
    </xdr:to>
    <xdr:sp macro="" textlink="">
      <xdr:nvSpPr>
        <xdr:cNvPr id="2" name="AutoShape 25">
          <a:extLst>
            <a:ext uri="{FF2B5EF4-FFF2-40B4-BE49-F238E27FC236}">
              <a16:creationId xmlns:a16="http://schemas.microsoft.com/office/drawing/2014/main" id="{51D180B8-15A8-4EE6-9BAD-C5EFA5D2D485}"/>
            </a:ext>
          </a:extLst>
        </xdr:cNvPr>
        <xdr:cNvSpPr>
          <a:spLocks noChangeArrowheads="1"/>
        </xdr:cNvSpPr>
      </xdr:nvSpPr>
      <xdr:spPr bwMode="auto">
        <a:xfrm rot="5400000">
          <a:off x="25436513" y="2852737"/>
          <a:ext cx="304800" cy="409575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76200</xdr:colOff>
      <xdr:row>14</xdr:row>
      <xdr:rowOff>47625</xdr:rowOff>
    </xdr:from>
    <xdr:to>
      <xdr:col>46</xdr:col>
      <xdr:colOff>485775</xdr:colOff>
      <xdr:row>15</xdr:row>
      <xdr:rowOff>190500</xdr:rowOff>
    </xdr:to>
    <xdr:sp macro="" textlink="">
      <xdr:nvSpPr>
        <xdr:cNvPr id="3" name="AutoShape 25">
          <a:extLst>
            <a:ext uri="{FF2B5EF4-FFF2-40B4-BE49-F238E27FC236}">
              <a16:creationId xmlns:a16="http://schemas.microsoft.com/office/drawing/2014/main" id="{90712AF5-AB09-48CD-A212-E9A6B53A5D81}"/>
            </a:ext>
          </a:extLst>
        </xdr:cNvPr>
        <xdr:cNvSpPr>
          <a:spLocks noChangeArrowheads="1"/>
        </xdr:cNvSpPr>
      </xdr:nvSpPr>
      <xdr:spPr bwMode="auto">
        <a:xfrm rot="5400000">
          <a:off x="27189113" y="2862262"/>
          <a:ext cx="304800" cy="409575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49</xdr:col>
      <xdr:colOff>123825</xdr:colOff>
      <xdr:row>14</xdr:row>
      <xdr:rowOff>47625</xdr:rowOff>
    </xdr:from>
    <xdr:to>
      <xdr:col>49</xdr:col>
      <xdr:colOff>533400</xdr:colOff>
      <xdr:row>15</xdr:row>
      <xdr:rowOff>190500</xdr:rowOff>
    </xdr:to>
    <xdr:sp macro="" textlink="">
      <xdr:nvSpPr>
        <xdr:cNvPr id="4" name="AutoShape 25">
          <a:extLst>
            <a:ext uri="{FF2B5EF4-FFF2-40B4-BE49-F238E27FC236}">
              <a16:creationId xmlns:a16="http://schemas.microsoft.com/office/drawing/2014/main" id="{F6BD2CB3-E591-4444-BD65-E1B4F64CA153}"/>
            </a:ext>
          </a:extLst>
        </xdr:cNvPr>
        <xdr:cNvSpPr>
          <a:spLocks noChangeArrowheads="1"/>
        </xdr:cNvSpPr>
      </xdr:nvSpPr>
      <xdr:spPr bwMode="auto">
        <a:xfrm rot="5400000">
          <a:off x="27508200" y="3067050"/>
          <a:ext cx="30480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552450</xdr:colOff>
      <xdr:row>6</xdr:row>
      <xdr:rowOff>76200</xdr:rowOff>
    </xdr:from>
    <xdr:to>
      <xdr:col>28</xdr:col>
      <xdr:colOff>0</xdr:colOff>
      <xdr:row>8</xdr:row>
      <xdr:rowOff>47625</xdr:rowOff>
    </xdr:to>
    <xdr:sp macro="" textlink="">
      <xdr:nvSpPr>
        <xdr:cNvPr id="5" name="Oval 24">
          <a:extLst>
            <a:ext uri="{FF2B5EF4-FFF2-40B4-BE49-F238E27FC236}">
              <a16:creationId xmlns:a16="http://schemas.microsoft.com/office/drawing/2014/main" id="{F2B95B41-3741-4229-9A9E-C91E72DE910B}"/>
            </a:ext>
          </a:extLst>
        </xdr:cNvPr>
        <xdr:cNvSpPr>
          <a:spLocks noChangeArrowheads="1"/>
        </xdr:cNvSpPr>
      </xdr:nvSpPr>
      <xdr:spPr bwMode="auto">
        <a:xfrm>
          <a:off x="20402550" y="1466850"/>
          <a:ext cx="0" cy="266700"/>
        </a:xfrm>
        <a:prstGeom prst="ellipse">
          <a:avLst/>
        </a:prstGeom>
        <a:solidFill>
          <a:srgbClr val="FFFFFF"/>
        </a:solidFill>
        <a:ln w="1905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61</xdr:col>
      <xdr:colOff>171450</xdr:colOff>
      <xdr:row>14</xdr:row>
      <xdr:rowOff>0</xdr:rowOff>
    </xdr:from>
    <xdr:to>
      <xdr:col>61</xdr:col>
      <xdr:colOff>581025</xdr:colOff>
      <xdr:row>15</xdr:row>
      <xdr:rowOff>133350</xdr:rowOff>
    </xdr:to>
    <xdr:sp macro="" textlink="">
      <xdr:nvSpPr>
        <xdr:cNvPr id="6" name="AutoShape 25">
          <a:extLst>
            <a:ext uri="{FF2B5EF4-FFF2-40B4-BE49-F238E27FC236}">
              <a16:creationId xmlns:a16="http://schemas.microsoft.com/office/drawing/2014/main" id="{659A822D-DE1B-4A34-9806-642B2FD65033}"/>
            </a:ext>
          </a:extLst>
        </xdr:cNvPr>
        <xdr:cNvSpPr>
          <a:spLocks noChangeArrowheads="1"/>
        </xdr:cNvSpPr>
      </xdr:nvSpPr>
      <xdr:spPr bwMode="auto">
        <a:xfrm rot="5400000">
          <a:off x="29775150" y="2809875"/>
          <a:ext cx="295275" cy="409575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51</xdr:col>
      <xdr:colOff>392207</xdr:colOff>
      <xdr:row>8</xdr:row>
      <xdr:rowOff>67236</xdr:rowOff>
    </xdr:from>
    <xdr:to>
      <xdr:col>61</xdr:col>
      <xdr:colOff>795618</xdr:colOff>
      <xdr:row>14</xdr:row>
      <xdr:rowOff>124945</xdr:rowOff>
    </xdr:to>
    <xdr:sp macro="" textlink="">
      <xdr:nvSpPr>
        <xdr:cNvPr id="7" name="AutoShape 29">
          <a:extLst>
            <a:ext uri="{FF2B5EF4-FFF2-40B4-BE49-F238E27FC236}">
              <a16:creationId xmlns:a16="http://schemas.microsoft.com/office/drawing/2014/main" id="{59B83DEA-24A0-47DC-B9F1-E01A38CB1BBA}"/>
            </a:ext>
          </a:extLst>
        </xdr:cNvPr>
        <xdr:cNvSpPr>
          <a:spLocks noChangeArrowheads="1"/>
        </xdr:cNvSpPr>
      </xdr:nvSpPr>
      <xdr:spPr bwMode="auto">
        <a:xfrm>
          <a:off x="28681457" y="1753161"/>
          <a:ext cx="1660711" cy="1238809"/>
        </a:xfrm>
        <a:prstGeom prst="roundRect">
          <a:avLst>
            <a:gd name="adj" fmla="val 16667"/>
          </a:avLst>
        </a:prstGeom>
        <a:solidFill>
          <a:srgbClr val="FFFFFF"/>
        </a:solidFill>
        <a:ln w="1587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Applicant will enter the % Distribution for each segment which will further document how the New External Project Traffic (Column W1) and Total External Project Traffic (Column W2) were calculated.</a:t>
          </a:r>
        </a:p>
      </xdr:txBody>
    </xdr:sp>
    <xdr:clientData/>
  </xdr:twoCellAnchor>
  <xdr:twoCellAnchor>
    <xdr:from>
      <xdr:col>23</xdr:col>
      <xdr:colOff>38100</xdr:colOff>
      <xdr:row>14</xdr:row>
      <xdr:rowOff>0</xdr:rowOff>
    </xdr:from>
    <xdr:to>
      <xdr:col>23</xdr:col>
      <xdr:colOff>400050</xdr:colOff>
      <xdr:row>15</xdr:row>
      <xdr:rowOff>142875</xdr:rowOff>
    </xdr:to>
    <xdr:sp macro="" textlink="">
      <xdr:nvSpPr>
        <xdr:cNvPr id="8" name="AutoShape 42">
          <a:extLst>
            <a:ext uri="{FF2B5EF4-FFF2-40B4-BE49-F238E27FC236}">
              <a16:creationId xmlns:a16="http://schemas.microsoft.com/office/drawing/2014/main" id="{7D610EDA-8860-463F-BB18-4F45A74F9900}"/>
            </a:ext>
          </a:extLst>
        </xdr:cNvPr>
        <xdr:cNvSpPr>
          <a:spLocks noChangeArrowheads="1"/>
        </xdr:cNvSpPr>
      </xdr:nvSpPr>
      <xdr:spPr bwMode="auto">
        <a:xfrm rot="5400000">
          <a:off x="17773650" y="2838450"/>
          <a:ext cx="304800" cy="361950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276225</xdr:colOff>
      <xdr:row>6</xdr:row>
      <xdr:rowOff>171450</xdr:rowOff>
    </xdr:from>
    <xdr:to>
      <xdr:col>51</xdr:col>
      <xdr:colOff>333375</xdr:colOff>
      <xdr:row>8</xdr:row>
      <xdr:rowOff>228600</xdr:rowOff>
    </xdr:to>
    <xdr:sp macro="" textlink="">
      <xdr:nvSpPr>
        <xdr:cNvPr id="9" name="AutoShape 17">
          <a:extLst>
            <a:ext uri="{FF2B5EF4-FFF2-40B4-BE49-F238E27FC236}">
              <a16:creationId xmlns:a16="http://schemas.microsoft.com/office/drawing/2014/main" id="{8EA07EE6-2442-4607-AA63-C920A6571D67}"/>
            </a:ext>
          </a:extLst>
        </xdr:cNvPr>
        <xdr:cNvSpPr>
          <a:spLocks noChangeArrowheads="1"/>
        </xdr:cNvSpPr>
      </xdr:nvSpPr>
      <xdr:spPr bwMode="auto">
        <a:xfrm>
          <a:off x="21917025" y="1495425"/>
          <a:ext cx="6705600" cy="419100"/>
        </a:xfrm>
        <a:prstGeom prst="roundRect">
          <a:avLst>
            <a:gd name="adj" fmla="val 16667"/>
          </a:avLst>
        </a:prstGeom>
        <a:solidFill>
          <a:srgbClr val="FFFFFF"/>
        </a:solidFill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295275</xdr:colOff>
      <xdr:row>14</xdr:row>
      <xdr:rowOff>9525</xdr:rowOff>
    </xdr:from>
    <xdr:to>
      <xdr:col>22</xdr:col>
      <xdr:colOff>657225</xdr:colOff>
      <xdr:row>15</xdr:row>
      <xdr:rowOff>152400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1F940947-963E-4CB2-91D3-4696E49782D7}"/>
            </a:ext>
          </a:extLst>
        </xdr:cNvPr>
        <xdr:cNvSpPr>
          <a:spLocks noChangeArrowheads="1"/>
        </xdr:cNvSpPr>
      </xdr:nvSpPr>
      <xdr:spPr bwMode="auto">
        <a:xfrm rot="5400000">
          <a:off x="17306925" y="2847975"/>
          <a:ext cx="304800" cy="361950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390525</xdr:colOff>
      <xdr:row>6</xdr:row>
      <xdr:rowOff>171450</xdr:rowOff>
    </xdr:from>
    <xdr:to>
      <xdr:col>22</xdr:col>
      <xdr:colOff>695325</xdr:colOff>
      <xdr:row>15</xdr:row>
      <xdr:rowOff>9525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B36A87DD-40CB-4EC3-B2A7-03DF94D54A62}"/>
            </a:ext>
          </a:extLst>
        </xdr:cNvPr>
        <xdr:cNvSpPr>
          <a:spLocks noChangeArrowheads="1"/>
        </xdr:cNvSpPr>
      </xdr:nvSpPr>
      <xdr:spPr bwMode="auto">
        <a:xfrm>
          <a:off x="14706600" y="1495425"/>
          <a:ext cx="2971800" cy="1543050"/>
        </a:xfrm>
        <a:prstGeom prst="roundRect">
          <a:avLst>
            <a:gd name="adj" fmla="val 16667"/>
          </a:avLst>
        </a:prstGeom>
        <a:solidFill>
          <a:srgbClr val="FFFFFF"/>
        </a:solidFill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17</xdr:col>
      <xdr:colOff>266700</xdr:colOff>
      <xdr:row>7</xdr:row>
      <xdr:rowOff>76200</xdr:rowOff>
    </xdr:from>
    <xdr:to>
      <xdr:col>21</xdr:col>
      <xdr:colOff>0</xdr:colOff>
      <xdr:row>14</xdr:row>
      <xdr:rowOff>47625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A26A5163-0A91-4069-B5D0-72DD452CC407}"/>
            </a:ext>
          </a:extLst>
        </xdr:cNvPr>
        <xdr:cNvSpPr txBox="1">
          <a:spLocks noChangeArrowheads="1"/>
        </xdr:cNvSpPr>
      </xdr:nvSpPr>
      <xdr:spPr bwMode="auto">
        <a:xfrm>
          <a:off x="15116175" y="1571625"/>
          <a:ext cx="2371725" cy="1304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Manually enter the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new external project traffic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associated with your development.  New trips should be reported as peak hour two-way volumes.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New Project Traffic = Total Trips Generated - Pass-By + Internal Capture</a:t>
          </a:r>
        </a:p>
      </xdr:txBody>
    </xdr:sp>
    <xdr:clientData/>
  </xdr:twoCellAnchor>
  <xdr:twoCellAnchor>
    <xdr:from>
      <xdr:col>15</xdr:col>
      <xdr:colOff>448235</xdr:colOff>
      <xdr:row>7</xdr:row>
      <xdr:rowOff>38100</xdr:rowOff>
    </xdr:from>
    <xdr:to>
      <xdr:col>17</xdr:col>
      <xdr:colOff>246529</xdr:colOff>
      <xdr:row>8</xdr:row>
      <xdr:rowOff>200025</xdr:rowOff>
    </xdr:to>
    <xdr:sp macro="" textlink="">
      <xdr:nvSpPr>
        <xdr:cNvPr id="13" name="Oval 3">
          <a:extLst>
            <a:ext uri="{FF2B5EF4-FFF2-40B4-BE49-F238E27FC236}">
              <a16:creationId xmlns:a16="http://schemas.microsoft.com/office/drawing/2014/main" id="{E6907D0F-0100-4106-AD98-0BA04059476C}"/>
            </a:ext>
          </a:extLst>
        </xdr:cNvPr>
        <xdr:cNvSpPr>
          <a:spLocks noChangeArrowheads="1"/>
        </xdr:cNvSpPr>
      </xdr:nvSpPr>
      <xdr:spPr bwMode="auto">
        <a:xfrm>
          <a:off x="14764310" y="1533525"/>
          <a:ext cx="331694" cy="352425"/>
        </a:xfrm>
        <a:prstGeom prst="ellipse">
          <a:avLst/>
        </a:prstGeom>
        <a:solidFill>
          <a:srgbClr val="FFFFFF"/>
        </a:solidFill>
        <a:ln w="1905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 editAs="oneCell">
    <xdr:from>
      <xdr:col>36</xdr:col>
      <xdr:colOff>141755</xdr:colOff>
      <xdr:row>7</xdr:row>
      <xdr:rowOff>61633</xdr:rowOff>
    </xdr:from>
    <xdr:to>
      <xdr:col>44</xdr:col>
      <xdr:colOff>476764</xdr:colOff>
      <xdr:row>8</xdr:row>
      <xdr:rowOff>175185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23B3879A-FC6C-4895-8F0B-7344085B2FD8}"/>
            </a:ext>
          </a:extLst>
        </xdr:cNvPr>
        <xdr:cNvSpPr txBox="1">
          <a:spLocks noChangeArrowheads="1"/>
        </xdr:cNvSpPr>
      </xdr:nvSpPr>
      <xdr:spPr bwMode="auto">
        <a:xfrm>
          <a:off x="22259925" y="1557058"/>
          <a:ext cx="5211809" cy="304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Review the status columns to </a:t>
          </a: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verify the level of study that will need to be performed.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. </a:t>
          </a:r>
        </a:p>
      </xdr:txBody>
    </xdr:sp>
    <xdr:clientData/>
  </xdr:twoCellAnchor>
  <xdr:twoCellAnchor>
    <xdr:from>
      <xdr:col>23</xdr:col>
      <xdr:colOff>0</xdr:colOff>
      <xdr:row>6</xdr:row>
      <xdr:rowOff>180975</xdr:rowOff>
    </xdr:from>
    <xdr:to>
      <xdr:col>34</xdr:col>
      <xdr:colOff>209550</xdr:colOff>
      <xdr:row>15</xdr:row>
      <xdr:rowOff>19050</xdr:rowOff>
    </xdr:to>
    <xdr:sp macro="" textlink="">
      <xdr:nvSpPr>
        <xdr:cNvPr id="15" name="AutoShape 16">
          <a:extLst>
            <a:ext uri="{FF2B5EF4-FFF2-40B4-BE49-F238E27FC236}">
              <a16:creationId xmlns:a16="http://schemas.microsoft.com/office/drawing/2014/main" id="{FA936B8A-999C-422C-A4E6-FCA44C74B338}"/>
            </a:ext>
          </a:extLst>
        </xdr:cNvPr>
        <xdr:cNvSpPr>
          <a:spLocks noChangeArrowheads="1"/>
        </xdr:cNvSpPr>
      </xdr:nvSpPr>
      <xdr:spPr bwMode="auto">
        <a:xfrm>
          <a:off x="17706975" y="1495425"/>
          <a:ext cx="4143375" cy="1552575"/>
        </a:xfrm>
        <a:prstGeom prst="roundRect">
          <a:avLst>
            <a:gd name="adj" fmla="val 16667"/>
          </a:avLst>
        </a:prstGeom>
        <a:solidFill>
          <a:srgbClr val="FFFFFF"/>
        </a:solidFill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23</xdr:col>
      <xdr:colOff>485775</xdr:colOff>
      <xdr:row>7</xdr:row>
      <xdr:rowOff>85725</xdr:rowOff>
    </xdr:from>
    <xdr:to>
      <xdr:col>26</xdr:col>
      <xdr:colOff>0</xdr:colOff>
      <xdr:row>14</xdr:row>
      <xdr:rowOff>57150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A110322A-03CC-4469-A386-944FB5CA14E0}"/>
            </a:ext>
          </a:extLst>
        </xdr:cNvPr>
        <xdr:cNvSpPr txBox="1">
          <a:spLocks noChangeArrowheads="1"/>
        </xdr:cNvSpPr>
      </xdr:nvSpPr>
      <xdr:spPr bwMode="auto">
        <a:xfrm>
          <a:off x="18192750" y="1581150"/>
          <a:ext cx="2381251" cy="1304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Manually enter the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external project traffic 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associated with your development. New trips and project traffic should be reported as peak hour two-way volumes.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Total Project Traffic = Total Trips Generated - Internal Capture</a:t>
          </a:r>
        </a:p>
      </xdr:txBody>
    </xdr:sp>
    <xdr:clientData/>
  </xdr:twoCellAnchor>
  <xdr:twoCellAnchor>
    <xdr:from>
      <xdr:col>23</xdr:col>
      <xdr:colOff>67235</xdr:colOff>
      <xdr:row>7</xdr:row>
      <xdr:rowOff>47625</xdr:rowOff>
    </xdr:from>
    <xdr:to>
      <xdr:col>23</xdr:col>
      <xdr:colOff>448235</xdr:colOff>
      <xdr:row>8</xdr:row>
      <xdr:rowOff>209550</xdr:rowOff>
    </xdr:to>
    <xdr:sp macro="" textlink="">
      <xdr:nvSpPr>
        <xdr:cNvPr id="17" name="Oval 3">
          <a:extLst>
            <a:ext uri="{FF2B5EF4-FFF2-40B4-BE49-F238E27FC236}">
              <a16:creationId xmlns:a16="http://schemas.microsoft.com/office/drawing/2014/main" id="{62512563-B08F-4252-ACB4-98BD022F2BF6}"/>
            </a:ext>
          </a:extLst>
        </xdr:cNvPr>
        <xdr:cNvSpPr>
          <a:spLocks noChangeArrowheads="1"/>
        </xdr:cNvSpPr>
      </xdr:nvSpPr>
      <xdr:spPr bwMode="auto">
        <a:xfrm>
          <a:off x="17774210" y="1543050"/>
          <a:ext cx="381000" cy="352425"/>
        </a:xfrm>
        <a:prstGeom prst="ellipse">
          <a:avLst/>
        </a:prstGeom>
        <a:solidFill>
          <a:srgbClr val="FFFFFF"/>
        </a:solidFill>
        <a:ln w="1905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34</xdr:col>
      <xdr:colOff>280148</xdr:colOff>
      <xdr:row>7</xdr:row>
      <xdr:rowOff>19050</xdr:rowOff>
    </xdr:from>
    <xdr:to>
      <xdr:col>35</xdr:col>
      <xdr:colOff>0</xdr:colOff>
      <xdr:row>8</xdr:row>
      <xdr:rowOff>180975</xdr:rowOff>
    </xdr:to>
    <xdr:sp macro="" textlink="">
      <xdr:nvSpPr>
        <xdr:cNvPr id="18" name="Oval 3">
          <a:extLst>
            <a:ext uri="{FF2B5EF4-FFF2-40B4-BE49-F238E27FC236}">
              <a16:creationId xmlns:a16="http://schemas.microsoft.com/office/drawing/2014/main" id="{7B43D712-7F86-4FA8-9210-C0D281E0D97A}"/>
            </a:ext>
          </a:extLst>
        </xdr:cNvPr>
        <xdr:cNvSpPr>
          <a:spLocks noChangeArrowheads="1"/>
        </xdr:cNvSpPr>
      </xdr:nvSpPr>
      <xdr:spPr bwMode="auto">
        <a:xfrm>
          <a:off x="21920948" y="1514475"/>
          <a:ext cx="338977" cy="352425"/>
        </a:xfrm>
        <a:prstGeom prst="ellipse">
          <a:avLst/>
        </a:prstGeom>
        <a:solidFill>
          <a:srgbClr val="FFFFFF"/>
        </a:solidFill>
        <a:ln w="1905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0" anchor="t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40</xdr:col>
      <xdr:colOff>114300</xdr:colOff>
      <xdr:row>14</xdr:row>
      <xdr:rowOff>38100</xdr:rowOff>
    </xdr:from>
    <xdr:to>
      <xdr:col>40</xdr:col>
      <xdr:colOff>523875</xdr:colOff>
      <xdr:row>15</xdr:row>
      <xdr:rowOff>180975</xdr:rowOff>
    </xdr:to>
    <xdr:sp macro="" textlink="">
      <xdr:nvSpPr>
        <xdr:cNvPr id="19" name="AutoShape 25">
          <a:extLst>
            <a:ext uri="{FF2B5EF4-FFF2-40B4-BE49-F238E27FC236}">
              <a16:creationId xmlns:a16="http://schemas.microsoft.com/office/drawing/2014/main" id="{55670A5E-15DD-4C25-90FA-A53CEB2CF4FF}"/>
            </a:ext>
          </a:extLst>
        </xdr:cNvPr>
        <xdr:cNvSpPr>
          <a:spLocks noChangeArrowheads="1"/>
        </xdr:cNvSpPr>
      </xdr:nvSpPr>
      <xdr:spPr bwMode="auto">
        <a:xfrm rot="5400000">
          <a:off x="23626763" y="2852737"/>
          <a:ext cx="304800" cy="409575"/>
        </a:xfrm>
        <a:prstGeom prst="rightArrow">
          <a:avLst>
            <a:gd name="adj1" fmla="val 50000"/>
            <a:gd name="adj2" fmla="val 25000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276225</xdr:colOff>
      <xdr:row>9</xdr:row>
      <xdr:rowOff>38100</xdr:rowOff>
    </xdr:from>
    <xdr:to>
      <xdr:col>51</xdr:col>
      <xdr:colOff>314325</xdr:colOff>
      <xdr:row>14</xdr:row>
      <xdr:rowOff>114300</xdr:rowOff>
    </xdr:to>
    <xdr:sp macro="" textlink="">
      <xdr:nvSpPr>
        <xdr:cNvPr id="20" name="AutoShape 27">
          <a:extLst>
            <a:ext uri="{FF2B5EF4-FFF2-40B4-BE49-F238E27FC236}">
              <a16:creationId xmlns:a16="http://schemas.microsoft.com/office/drawing/2014/main" id="{5E209C93-C995-4A47-9713-3EF307F21B81}"/>
            </a:ext>
          </a:extLst>
        </xdr:cNvPr>
        <xdr:cNvSpPr>
          <a:spLocks noChangeArrowheads="1"/>
        </xdr:cNvSpPr>
      </xdr:nvSpPr>
      <xdr:spPr bwMode="auto">
        <a:xfrm>
          <a:off x="21917025" y="1981200"/>
          <a:ext cx="6686550" cy="1000125"/>
        </a:xfrm>
        <a:prstGeom prst="roundRect">
          <a:avLst>
            <a:gd name="adj" fmla="val 16667"/>
          </a:avLst>
        </a:prstGeom>
        <a:solidFill>
          <a:srgbClr val="FFFFFF"/>
        </a:solidFill>
        <a:ln w="1587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/>
        <a:lstStyle/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1) If the LOS Method is Generalized Tables (Column Q) but the "Status" columns indicate "Study 2"  then an ARTPLAN analysis will need to be done at a minimum. </a:t>
          </a: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2) If the LOS Method is "Conceptual (ARTPLAN)" and "Status" columns indicate "Study 1" an (updated) ARTPLAN analysis will need to be done.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0</a:t>
          </a:r>
          <a:r>
            <a:rPr lang="en-US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0.000</a:t>
          </a:r>
          <a:r>
            <a:rPr lang="en-US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OK</a:t>
          </a:r>
          <a:r>
            <a:rPr lang="en-US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0</a:t>
          </a:r>
          <a:r>
            <a:rPr lang="en-US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0.000</a:t>
          </a:r>
          <a:r>
            <a:rPr lang="en-US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OK</a:t>
          </a:r>
          <a:r>
            <a:rPr lang="en-US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0</a:t>
          </a:r>
          <a:r>
            <a:rPr lang="en-US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0.000</a:t>
          </a:r>
          <a:r>
            <a:rPr lang="en-US"/>
            <a:t> </a:t>
          </a:r>
          <a:r>
            <a:rPr lang="en-US" sz="1000" b="0" i="0" u="none" strike="noStrike">
              <a:effectLst/>
              <a:latin typeface="+mn-lt"/>
              <a:ea typeface="+mn-ea"/>
              <a:cs typeface="+mn-cs"/>
            </a:rPr>
            <a:t>OK</a:t>
          </a:r>
          <a:r>
            <a:rPr lang="en-US"/>
            <a:t> 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lliam.Roll\AppData\Local\Temp\Temp1_TierIWorksheet_082011_sent.zip\TierIWorksheet_082011_s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ernando-Citrus-MPO/Copy%20of%20GenCap-MI-221117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Setup"/>
      <sheetName val="_ProjInfo"/>
      <sheetName val="_ScenarioInfo"/>
      <sheetName val="_ScenarioData"/>
      <sheetName val="_CsHistory"/>
      <sheetName val="_CsYearlyData"/>
      <sheetName val="_Bottom"/>
      <sheetName val="Requirements"/>
      <sheetName val="Main"/>
      <sheetName val="ProjectDetail"/>
      <sheetName val="TripGeneration"/>
      <sheetName val="TripGenSummary"/>
      <sheetName val="TripGenDailyReport"/>
      <sheetName val="TripGenPkHrReport"/>
      <sheetName val="E_V_TierI_01"/>
      <sheetName val="E_V_TierI_02"/>
    </sheetNames>
    <definedNames>
      <definedName name="_LastForecastYear" sheetId="0"/>
    </definedNames>
    <sheetDataSet>
      <sheetData sheetId="0" refreshError="1">
        <row r="5">
          <cell r="B5">
            <v>2017</v>
          </cell>
        </row>
        <row r="6">
          <cell r="B6">
            <v>2012</v>
          </cell>
          <cell r="C6">
            <v>2015</v>
          </cell>
          <cell r="D6">
            <v>2017</v>
          </cell>
          <cell r="E6">
            <v>0</v>
          </cell>
        </row>
        <row r="13">
          <cell r="F13">
            <v>0</v>
          </cell>
          <cell r="G13">
            <v>70</v>
          </cell>
        </row>
        <row r="14">
          <cell r="F14">
            <v>0</v>
          </cell>
          <cell r="G14">
            <v>3</v>
          </cell>
        </row>
        <row r="19">
          <cell r="B19">
            <v>0.9</v>
          </cell>
        </row>
      </sheetData>
      <sheetData sheetId="1" refreshError="1"/>
      <sheetData sheetId="2" refreshError="1"/>
      <sheetData sheetId="3" refreshError="1">
        <row r="2">
          <cell r="B2" t="str">
            <v>20250</v>
          </cell>
          <cell r="C2" t="str">
            <v>AIRPORT BLVD</v>
          </cell>
          <cell r="D2" t="str">
            <v>CORPORATE BLVD</v>
          </cell>
          <cell r="E2" t="str">
            <v>BROAD ST (US41/SR45)</v>
          </cell>
          <cell r="F2" t="str">
            <v/>
          </cell>
          <cell r="G2" t="str">
            <v>E</v>
          </cell>
          <cell r="H2">
            <v>1.02</v>
          </cell>
          <cell r="I2">
            <v>1</v>
          </cell>
          <cell r="J2">
            <v>1</v>
          </cell>
          <cell r="K2">
            <v>1</v>
          </cell>
          <cell r="L2" t="str">
            <v>T</v>
          </cell>
          <cell r="M2" t="str">
            <v>T</v>
          </cell>
          <cell r="N2" t="str">
            <v>T</v>
          </cell>
          <cell r="O2" t="str">
            <v>D</v>
          </cell>
          <cell r="P2" t="str">
            <v>D</v>
          </cell>
          <cell r="Q2" t="str">
            <v>D</v>
          </cell>
          <cell r="R2" t="str">
            <v>NMC</v>
          </cell>
          <cell r="S2" t="str">
            <v>NMC</v>
          </cell>
          <cell r="T2" t="str">
            <v>NMC</v>
          </cell>
          <cell r="U2">
            <v>3</v>
          </cell>
          <cell r="V2">
            <v>3</v>
          </cell>
          <cell r="W2">
            <v>3</v>
          </cell>
          <cell r="X2" t="str">
            <v>CR</v>
          </cell>
          <cell r="Y2" t="str">
            <v>CR</v>
          </cell>
          <cell r="Z2" t="str">
            <v>CR</v>
          </cell>
          <cell r="AA2">
            <v>0</v>
          </cell>
          <cell r="AB2">
            <v>0</v>
          </cell>
          <cell r="AC2">
            <v>0</v>
          </cell>
          <cell r="AD2" t="str">
            <v>N</v>
          </cell>
          <cell r="AE2" t="str">
            <v>N</v>
          </cell>
          <cell r="AF2" t="str">
            <v>N</v>
          </cell>
          <cell r="AG2" t="str">
            <v>2U</v>
          </cell>
          <cell r="AH2" t="str">
            <v>2U</v>
          </cell>
          <cell r="AI2" t="str">
            <v>2U</v>
          </cell>
          <cell r="AJ2">
            <v>0</v>
          </cell>
          <cell r="AK2">
            <v>0</v>
          </cell>
          <cell r="AL2">
            <v>0</v>
          </cell>
          <cell r="AM2">
            <v>9.5000000000000001E-2</v>
          </cell>
          <cell r="AN2">
            <v>9.5000000000000001E-2</v>
          </cell>
          <cell r="AO2">
            <v>9.5000000000000001E-2</v>
          </cell>
          <cell r="AP2">
            <v>0.55000000000000004</v>
          </cell>
          <cell r="AQ2">
            <v>0.55000000000000004</v>
          </cell>
          <cell r="AR2">
            <v>0.55000000000000004</v>
          </cell>
          <cell r="AS2">
            <v>0.92500000000000004</v>
          </cell>
          <cell r="AT2">
            <v>0.92500000000000004</v>
          </cell>
          <cell r="AU2">
            <v>0.92500000000000004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2040</v>
          </cell>
          <cell r="BC2">
            <v>1938</v>
          </cell>
          <cell r="BD2">
            <v>1938</v>
          </cell>
          <cell r="BE2">
            <v>2590</v>
          </cell>
          <cell r="BF2">
            <v>2460</v>
          </cell>
          <cell r="BG2">
            <v>2460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Q2" t="str">
            <v>NMC</v>
          </cell>
          <cell r="BR2" t="str">
            <v>NMC</v>
          </cell>
          <cell r="BS2" t="str">
            <v>NMC</v>
          </cell>
          <cell r="BT2">
            <v>0</v>
          </cell>
          <cell r="BU2">
            <v>0</v>
          </cell>
          <cell r="BV2">
            <v>0</v>
          </cell>
          <cell r="BW2">
            <v>2040</v>
          </cell>
          <cell r="BX2">
            <v>2040</v>
          </cell>
          <cell r="BY2">
            <v>2040</v>
          </cell>
          <cell r="BZ2">
            <v>2590</v>
          </cell>
          <cell r="CA2">
            <v>2590</v>
          </cell>
          <cell r="CB2">
            <v>2590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L2" t="str">
            <v>N</v>
          </cell>
        </row>
        <row r="3">
          <cell r="B3" t="str">
            <v>10000</v>
          </cell>
          <cell r="C3" t="str">
            <v>ANDERSON SNOW RD</v>
          </cell>
          <cell r="D3" t="str">
            <v>COUNTY LINE RD</v>
          </cell>
          <cell r="E3" t="str">
            <v>AMERO LN</v>
          </cell>
          <cell r="F3" t="str">
            <v>60</v>
          </cell>
          <cell r="G3" t="str">
            <v>E</v>
          </cell>
          <cell r="H3">
            <v>1.02</v>
          </cell>
          <cell r="I3">
            <v>2</v>
          </cell>
          <cell r="J3">
            <v>2</v>
          </cell>
          <cell r="K3">
            <v>2</v>
          </cell>
          <cell r="L3" t="str">
            <v>T</v>
          </cell>
          <cell r="M3" t="str">
            <v>T</v>
          </cell>
          <cell r="N3" t="str">
            <v>T</v>
          </cell>
          <cell r="O3" t="str">
            <v>D</v>
          </cell>
          <cell r="P3" t="str">
            <v>D</v>
          </cell>
          <cell r="Q3" t="str">
            <v>D</v>
          </cell>
          <cell r="R3" t="str">
            <v>NA</v>
          </cell>
          <cell r="S3" t="str">
            <v>NA</v>
          </cell>
          <cell r="T3" t="str">
            <v>NA</v>
          </cell>
          <cell r="U3">
            <v>2</v>
          </cell>
          <cell r="V3">
            <v>2</v>
          </cell>
          <cell r="W3">
            <v>2</v>
          </cell>
          <cell r="X3" t="str">
            <v>CR</v>
          </cell>
          <cell r="Y3" t="str">
            <v>CR</v>
          </cell>
          <cell r="Z3" t="str">
            <v>CR</v>
          </cell>
          <cell r="AA3">
            <v>0</v>
          </cell>
          <cell r="AB3">
            <v>0</v>
          </cell>
          <cell r="AC3">
            <v>0</v>
          </cell>
          <cell r="AD3" t="str">
            <v>N</v>
          </cell>
          <cell r="AE3" t="str">
            <v>N</v>
          </cell>
          <cell r="AF3" t="str">
            <v>N</v>
          </cell>
          <cell r="AG3" t="str">
            <v>2U</v>
          </cell>
          <cell r="AH3" t="str">
            <v>2U</v>
          </cell>
          <cell r="AI3" t="str">
            <v>2U</v>
          </cell>
          <cell r="AJ3">
            <v>0</v>
          </cell>
          <cell r="AK3">
            <v>0</v>
          </cell>
          <cell r="AL3">
            <v>0</v>
          </cell>
          <cell r="AM3">
            <v>9.4E-2</v>
          </cell>
          <cell r="AN3">
            <v>9.4E-2</v>
          </cell>
          <cell r="AO3">
            <v>9.4E-2</v>
          </cell>
          <cell r="AP3">
            <v>0.55000000000000004</v>
          </cell>
          <cell r="AQ3">
            <v>0.55000000000000004</v>
          </cell>
          <cell r="AR3">
            <v>0.55000000000000004</v>
          </cell>
          <cell r="AS3">
            <v>0.92500000000000004</v>
          </cell>
          <cell r="AT3">
            <v>0.92500000000000004</v>
          </cell>
          <cell r="AU3">
            <v>0.92500000000000004</v>
          </cell>
          <cell r="AV3">
            <v>7858</v>
          </cell>
          <cell r="AW3">
            <v>8339</v>
          </cell>
          <cell r="AX3">
            <v>8676</v>
          </cell>
          <cell r="AY3">
            <v>739</v>
          </cell>
          <cell r="AZ3">
            <v>784</v>
          </cell>
          <cell r="BA3">
            <v>816</v>
          </cell>
          <cell r="BB3">
            <v>1560</v>
          </cell>
          <cell r="BC3">
            <v>1560</v>
          </cell>
          <cell r="BD3">
            <v>1560</v>
          </cell>
          <cell r="BE3">
            <v>1965</v>
          </cell>
          <cell r="BF3">
            <v>1965</v>
          </cell>
          <cell r="BG3">
            <v>1965</v>
          </cell>
          <cell r="BH3">
            <v>0.47399999999999998</v>
          </cell>
          <cell r="BI3">
            <v>0.503</v>
          </cell>
          <cell r="BJ3">
            <v>0.52300000000000002</v>
          </cell>
          <cell r="BK3">
            <v>0.376</v>
          </cell>
          <cell r="BL3">
            <v>0.39900000000000002</v>
          </cell>
          <cell r="BM3">
            <v>0.41499999999999998</v>
          </cell>
          <cell r="BN3" t="str">
            <v>C</v>
          </cell>
          <cell r="BO3" t="str">
            <v>C</v>
          </cell>
          <cell r="BP3" t="str">
            <v>C</v>
          </cell>
          <cell r="BQ3" t="str">
            <v>NA</v>
          </cell>
          <cell r="BR3" t="str">
            <v>NA</v>
          </cell>
          <cell r="BS3" t="str">
            <v>NA</v>
          </cell>
          <cell r="BT3">
            <v>7858</v>
          </cell>
          <cell r="BU3">
            <v>8339</v>
          </cell>
          <cell r="BV3">
            <v>8676</v>
          </cell>
          <cell r="BW3">
            <v>2080</v>
          </cell>
          <cell r="BX3">
            <v>2080</v>
          </cell>
          <cell r="BY3">
            <v>2080</v>
          </cell>
          <cell r="BZ3">
            <v>2620</v>
          </cell>
          <cell r="CA3">
            <v>2620</v>
          </cell>
          <cell r="CB3">
            <v>2620</v>
          </cell>
          <cell r="CC3">
            <v>0.35499999999999998</v>
          </cell>
          <cell r="CD3">
            <v>0.377</v>
          </cell>
          <cell r="CE3">
            <v>0.39200000000000002</v>
          </cell>
          <cell r="CF3">
            <v>0.28199999999999997</v>
          </cell>
          <cell r="CG3">
            <v>0.29899999999999999</v>
          </cell>
          <cell r="CH3">
            <v>0.311</v>
          </cell>
          <cell r="CI3" t="str">
            <v>C</v>
          </cell>
          <cell r="CJ3" t="str">
            <v>C</v>
          </cell>
          <cell r="CK3" t="str">
            <v>C</v>
          </cell>
          <cell r="CL3" t="str">
            <v>N</v>
          </cell>
        </row>
        <row r="4">
          <cell r="B4" t="str">
            <v>10010</v>
          </cell>
          <cell r="C4" t="str">
            <v>ANDERSON SNOW RD</v>
          </cell>
          <cell r="D4" t="str">
            <v>AMERO LN</v>
          </cell>
          <cell r="E4" t="str">
            <v>INDUSTRIAL LP</v>
          </cell>
          <cell r="F4" t="str">
            <v>60</v>
          </cell>
          <cell r="G4" t="str">
            <v>E</v>
          </cell>
          <cell r="H4">
            <v>1.02</v>
          </cell>
          <cell r="I4">
            <v>3</v>
          </cell>
          <cell r="J4">
            <v>3</v>
          </cell>
          <cell r="K4">
            <v>3</v>
          </cell>
          <cell r="L4" t="str">
            <v>T</v>
          </cell>
          <cell r="M4" t="str">
            <v>T</v>
          </cell>
          <cell r="N4" t="str">
            <v>T</v>
          </cell>
          <cell r="O4" t="str">
            <v>D</v>
          </cell>
          <cell r="P4" t="str">
            <v>D</v>
          </cell>
          <cell r="Q4" t="str">
            <v>D</v>
          </cell>
          <cell r="R4" t="str">
            <v>SA</v>
          </cell>
          <cell r="S4" t="str">
            <v>SA</v>
          </cell>
          <cell r="T4" t="str">
            <v>SA</v>
          </cell>
          <cell r="U4">
            <v>2</v>
          </cell>
          <cell r="V4">
            <v>2</v>
          </cell>
          <cell r="W4">
            <v>2</v>
          </cell>
          <cell r="X4" t="str">
            <v>CR</v>
          </cell>
          <cell r="Y4" t="str">
            <v>CR</v>
          </cell>
          <cell r="Z4" t="str">
            <v>CR</v>
          </cell>
          <cell r="AA4">
            <v>0</v>
          </cell>
          <cell r="AB4">
            <v>0</v>
          </cell>
          <cell r="AC4">
            <v>0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2U</v>
          </cell>
          <cell r="AH4" t="str">
            <v>2U</v>
          </cell>
          <cell r="AI4" t="str">
            <v>2U</v>
          </cell>
          <cell r="AJ4">
            <v>0</v>
          </cell>
          <cell r="AK4">
            <v>0</v>
          </cell>
          <cell r="AL4">
            <v>0</v>
          </cell>
          <cell r="AM4">
            <v>9.7000000000000003E-2</v>
          </cell>
          <cell r="AN4">
            <v>9.7000000000000003E-2</v>
          </cell>
          <cell r="AO4">
            <v>9.7000000000000003E-2</v>
          </cell>
          <cell r="AP4">
            <v>0.55000000000000004</v>
          </cell>
          <cell r="AQ4">
            <v>0.55000000000000004</v>
          </cell>
          <cell r="AR4">
            <v>0.55000000000000004</v>
          </cell>
          <cell r="AS4">
            <v>0.92500000000000004</v>
          </cell>
          <cell r="AT4">
            <v>0.92500000000000004</v>
          </cell>
          <cell r="AU4">
            <v>0.92500000000000004</v>
          </cell>
          <cell r="AV4">
            <v>7858</v>
          </cell>
          <cell r="AW4">
            <v>8339</v>
          </cell>
          <cell r="AX4">
            <v>8676</v>
          </cell>
          <cell r="AY4">
            <v>762</v>
          </cell>
          <cell r="AZ4">
            <v>809</v>
          </cell>
          <cell r="BA4">
            <v>842</v>
          </cell>
          <cell r="BB4">
            <v>1440</v>
          </cell>
          <cell r="BC4">
            <v>1440</v>
          </cell>
          <cell r="BD4">
            <v>1440</v>
          </cell>
          <cell r="BE4">
            <v>1440</v>
          </cell>
          <cell r="BF4">
            <v>1440</v>
          </cell>
          <cell r="BG4">
            <v>1440</v>
          </cell>
          <cell r="BH4">
            <v>0.52900000000000003</v>
          </cell>
          <cell r="BI4">
            <v>0.56200000000000006</v>
          </cell>
          <cell r="BJ4">
            <v>0.58499999999999996</v>
          </cell>
          <cell r="BK4">
            <v>0.52900000000000003</v>
          </cell>
          <cell r="BL4">
            <v>0.56200000000000006</v>
          </cell>
          <cell r="BM4">
            <v>0.58499999999999996</v>
          </cell>
          <cell r="BN4" t="str">
            <v>B</v>
          </cell>
          <cell r="BO4" t="str">
            <v>B</v>
          </cell>
          <cell r="BP4" t="str">
            <v>C</v>
          </cell>
          <cell r="BQ4" t="str">
            <v>SA</v>
          </cell>
          <cell r="BR4" t="str">
            <v>SA</v>
          </cell>
          <cell r="BS4" t="str">
            <v>SA</v>
          </cell>
          <cell r="BT4">
            <v>7858</v>
          </cell>
          <cell r="BU4">
            <v>8339</v>
          </cell>
          <cell r="BV4">
            <v>8676</v>
          </cell>
          <cell r="BW4">
            <v>1440</v>
          </cell>
          <cell r="BX4">
            <v>1440</v>
          </cell>
          <cell r="BY4">
            <v>1440</v>
          </cell>
          <cell r="BZ4">
            <v>1440</v>
          </cell>
          <cell r="CA4">
            <v>1440</v>
          </cell>
          <cell r="CB4">
            <v>1440</v>
          </cell>
          <cell r="CC4">
            <v>0.52900000000000003</v>
          </cell>
          <cell r="CD4">
            <v>0.56200000000000006</v>
          </cell>
          <cell r="CE4">
            <v>0.58499999999999996</v>
          </cell>
          <cell r="CF4">
            <v>0.52900000000000003</v>
          </cell>
          <cell r="CG4">
            <v>0.56200000000000006</v>
          </cell>
          <cell r="CH4">
            <v>0.58499999999999996</v>
          </cell>
          <cell r="CI4" t="str">
            <v>B</v>
          </cell>
          <cell r="CJ4" t="str">
            <v>B</v>
          </cell>
          <cell r="CK4" t="str">
            <v>C</v>
          </cell>
          <cell r="CL4" t="str">
            <v>N</v>
          </cell>
        </row>
        <row r="5">
          <cell r="B5" t="str">
            <v>10020</v>
          </cell>
          <cell r="C5" t="str">
            <v>ANDERSON SNOW RD</v>
          </cell>
          <cell r="D5" t="str">
            <v>INDUSTRIAL LP</v>
          </cell>
          <cell r="E5" t="str">
            <v>SPRING HILL DR</v>
          </cell>
          <cell r="F5" t="str">
            <v>60</v>
          </cell>
          <cell r="G5" t="str">
            <v>E</v>
          </cell>
          <cell r="H5">
            <v>1.02</v>
          </cell>
          <cell r="I5">
            <v>3</v>
          </cell>
          <cell r="J5">
            <v>3</v>
          </cell>
          <cell r="K5">
            <v>3</v>
          </cell>
          <cell r="L5" t="str">
            <v>T</v>
          </cell>
          <cell r="M5" t="str">
            <v>T</v>
          </cell>
          <cell r="N5" t="str">
            <v>T</v>
          </cell>
          <cell r="O5" t="str">
            <v>D</v>
          </cell>
          <cell r="P5" t="str">
            <v>D</v>
          </cell>
          <cell r="Q5" t="str">
            <v>D</v>
          </cell>
          <cell r="R5" t="str">
            <v>SA</v>
          </cell>
          <cell r="S5" t="str">
            <v>SA</v>
          </cell>
          <cell r="T5" t="str">
            <v>SA</v>
          </cell>
          <cell r="U5">
            <v>2</v>
          </cell>
          <cell r="V5">
            <v>2</v>
          </cell>
          <cell r="W5">
            <v>2</v>
          </cell>
          <cell r="X5" t="str">
            <v>CR</v>
          </cell>
          <cell r="Y5" t="str">
            <v>CR</v>
          </cell>
          <cell r="Z5" t="str">
            <v>CR</v>
          </cell>
          <cell r="AA5">
            <v>0</v>
          </cell>
          <cell r="AB5">
            <v>0</v>
          </cell>
          <cell r="AC5">
            <v>0</v>
          </cell>
          <cell r="AD5" t="str">
            <v>N</v>
          </cell>
          <cell r="AE5" t="str">
            <v>N</v>
          </cell>
          <cell r="AF5" t="str">
            <v>N</v>
          </cell>
          <cell r="AG5" t="str">
            <v>2U</v>
          </cell>
          <cell r="AH5" t="str">
            <v>2U</v>
          </cell>
          <cell r="AI5" t="str">
            <v>2U</v>
          </cell>
          <cell r="AJ5">
            <v>1</v>
          </cell>
          <cell r="AK5">
            <v>1</v>
          </cell>
          <cell r="AL5">
            <v>1</v>
          </cell>
          <cell r="AM5">
            <v>9.7000000000000003E-2</v>
          </cell>
          <cell r="AN5">
            <v>9.7000000000000003E-2</v>
          </cell>
          <cell r="AO5">
            <v>9.7000000000000003E-2</v>
          </cell>
          <cell r="AP5">
            <v>0.55000000000000004</v>
          </cell>
          <cell r="AQ5">
            <v>0.55000000000000004</v>
          </cell>
          <cell r="AR5">
            <v>0.55000000000000004</v>
          </cell>
          <cell r="AS5">
            <v>0.92500000000000004</v>
          </cell>
          <cell r="AT5">
            <v>0.92500000000000004</v>
          </cell>
          <cell r="AU5">
            <v>0.92500000000000004</v>
          </cell>
          <cell r="AV5">
            <v>7858</v>
          </cell>
          <cell r="AW5">
            <v>8339</v>
          </cell>
          <cell r="AX5">
            <v>8676</v>
          </cell>
          <cell r="AY5">
            <v>762</v>
          </cell>
          <cell r="AZ5">
            <v>809</v>
          </cell>
          <cell r="BA5">
            <v>842</v>
          </cell>
          <cell r="BB5">
            <v>1440</v>
          </cell>
          <cell r="BC5">
            <v>1440</v>
          </cell>
          <cell r="BD5">
            <v>1440</v>
          </cell>
          <cell r="BE5">
            <v>1440</v>
          </cell>
          <cell r="BF5">
            <v>1440</v>
          </cell>
          <cell r="BG5">
            <v>1440</v>
          </cell>
          <cell r="BH5">
            <v>0.52900000000000003</v>
          </cell>
          <cell r="BI5">
            <v>0.56200000000000006</v>
          </cell>
          <cell r="BJ5">
            <v>0.58499999999999996</v>
          </cell>
          <cell r="BK5">
            <v>0.52900000000000003</v>
          </cell>
          <cell r="BL5">
            <v>0.56200000000000006</v>
          </cell>
          <cell r="BM5">
            <v>0.58499999999999996</v>
          </cell>
          <cell r="BN5" t="str">
            <v>B</v>
          </cell>
          <cell r="BO5" t="str">
            <v>B</v>
          </cell>
          <cell r="BP5" t="str">
            <v>C</v>
          </cell>
          <cell r="BQ5" t="str">
            <v>SA</v>
          </cell>
          <cell r="BR5" t="str">
            <v>SA</v>
          </cell>
          <cell r="BS5" t="str">
            <v>SA</v>
          </cell>
          <cell r="BT5">
            <v>7858</v>
          </cell>
          <cell r="BU5">
            <v>8339</v>
          </cell>
          <cell r="BV5">
            <v>8676</v>
          </cell>
          <cell r="BW5">
            <v>1440</v>
          </cell>
          <cell r="BX5">
            <v>1440</v>
          </cell>
          <cell r="BY5">
            <v>1440</v>
          </cell>
          <cell r="BZ5">
            <v>1440</v>
          </cell>
          <cell r="CA5">
            <v>1440</v>
          </cell>
          <cell r="CB5">
            <v>1440</v>
          </cell>
          <cell r="CC5">
            <v>0.52900000000000003</v>
          </cell>
          <cell r="CD5">
            <v>0.56200000000000006</v>
          </cell>
          <cell r="CE5">
            <v>0.58499999999999996</v>
          </cell>
          <cell r="CF5">
            <v>0.52900000000000003</v>
          </cell>
          <cell r="CG5">
            <v>0.56200000000000006</v>
          </cell>
          <cell r="CH5">
            <v>0.58499999999999996</v>
          </cell>
          <cell r="CI5" t="str">
            <v>B</v>
          </cell>
          <cell r="CJ5" t="str">
            <v>B</v>
          </cell>
          <cell r="CK5" t="str">
            <v>C</v>
          </cell>
          <cell r="CL5" t="str">
            <v>N</v>
          </cell>
        </row>
        <row r="6">
          <cell r="B6" t="str">
            <v>20050.3</v>
          </cell>
          <cell r="C6" t="str">
            <v>AYERS RD</v>
          </cell>
          <cell r="D6" t="str">
            <v>COUNTY LINE RD</v>
          </cell>
          <cell r="E6" t="str">
            <v>TRILLIUM EXTENSION</v>
          </cell>
          <cell r="F6" t="str">
            <v/>
          </cell>
          <cell r="G6" t="str">
            <v>A</v>
          </cell>
          <cell r="H6">
            <v>1</v>
          </cell>
          <cell r="I6">
            <v>0</v>
          </cell>
          <cell r="J6">
            <v>0</v>
          </cell>
          <cell r="K6">
            <v>5</v>
          </cell>
          <cell r="N6" t="str">
            <v>T</v>
          </cell>
          <cell r="Q6" t="str">
            <v>D</v>
          </cell>
          <cell r="T6" t="str">
            <v>NMC</v>
          </cell>
          <cell r="U6">
            <v>0</v>
          </cell>
          <cell r="V6">
            <v>0</v>
          </cell>
          <cell r="W6">
            <v>3</v>
          </cell>
          <cell r="Z6" t="str">
            <v>CR</v>
          </cell>
          <cell r="AD6" t="str">
            <v>N</v>
          </cell>
          <cell r="AE6" t="str">
            <v>N</v>
          </cell>
          <cell r="AF6" t="str">
            <v>N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1</v>
          </cell>
          <cell r="AN6">
            <v>1</v>
          </cell>
          <cell r="AO6">
            <v>9.5000000000000001E-2</v>
          </cell>
          <cell r="AP6">
            <v>1</v>
          </cell>
          <cell r="AQ6">
            <v>1</v>
          </cell>
          <cell r="AR6">
            <v>0.55000000000000004</v>
          </cell>
          <cell r="AS6">
            <v>1</v>
          </cell>
          <cell r="AT6">
            <v>1</v>
          </cell>
          <cell r="AU6">
            <v>0.92500000000000004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S6" t="str">
            <v>NMC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L6" t="str">
            <v>N</v>
          </cell>
        </row>
        <row r="7">
          <cell r="B7" t="str">
            <v>20050.4</v>
          </cell>
          <cell r="C7" t="str">
            <v>AYERS RD</v>
          </cell>
          <cell r="D7" t="str">
            <v>TRILLIUM EXTENSION</v>
          </cell>
          <cell r="E7" t="str">
            <v>CORPORATE BLVD</v>
          </cell>
          <cell r="F7" t="str">
            <v/>
          </cell>
          <cell r="G7" t="str">
            <v>A</v>
          </cell>
          <cell r="H7">
            <v>1</v>
          </cell>
          <cell r="I7">
            <v>0</v>
          </cell>
          <cell r="J7">
            <v>0</v>
          </cell>
          <cell r="K7">
            <v>6</v>
          </cell>
          <cell r="N7" t="str">
            <v>T</v>
          </cell>
          <cell r="Q7" t="str">
            <v>D</v>
          </cell>
          <cell r="T7" t="str">
            <v>NMC</v>
          </cell>
          <cell r="U7">
            <v>0</v>
          </cell>
          <cell r="V7">
            <v>0</v>
          </cell>
          <cell r="W7">
            <v>3</v>
          </cell>
          <cell r="Z7" t="str">
            <v>CR</v>
          </cell>
          <cell r="AD7" t="str">
            <v>N</v>
          </cell>
          <cell r="AE7" t="str">
            <v>N</v>
          </cell>
          <cell r="AF7" t="str">
            <v>N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1</v>
          </cell>
          <cell r="AN7">
            <v>1</v>
          </cell>
          <cell r="AO7">
            <v>9.5000000000000001E-2</v>
          </cell>
          <cell r="AP7">
            <v>1</v>
          </cell>
          <cell r="AQ7">
            <v>1</v>
          </cell>
          <cell r="AR7">
            <v>0.55000000000000004</v>
          </cell>
          <cell r="AS7">
            <v>1</v>
          </cell>
          <cell r="AT7">
            <v>1</v>
          </cell>
          <cell r="AU7">
            <v>0.92500000000000004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S7" t="str">
            <v>NMC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L7" t="str">
            <v>N</v>
          </cell>
        </row>
        <row r="8">
          <cell r="B8" t="str">
            <v>1110</v>
          </cell>
          <cell r="C8" t="str">
            <v>AYERS RD</v>
          </cell>
          <cell r="D8" t="str">
            <v>BROAD ST (US41/SR45)</v>
          </cell>
          <cell r="E8" t="str">
            <v>CULBREATH RD</v>
          </cell>
          <cell r="F8" t="str">
            <v>51</v>
          </cell>
          <cell r="G8" t="str">
            <v>E</v>
          </cell>
          <cell r="H8">
            <v>1.02</v>
          </cell>
          <cell r="I8">
            <v>4</v>
          </cell>
          <cell r="J8">
            <v>4</v>
          </cell>
          <cell r="K8">
            <v>4</v>
          </cell>
          <cell r="L8" t="str">
            <v>T</v>
          </cell>
          <cell r="M8" t="str">
            <v>T</v>
          </cell>
          <cell r="N8" t="str">
            <v>T</v>
          </cell>
          <cell r="O8" t="str">
            <v>D</v>
          </cell>
          <cell r="P8" t="str">
            <v>D</v>
          </cell>
          <cell r="Q8" t="str">
            <v>D</v>
          </cell>
          <cell r="R8" t="str">
            <v>NA</v>
          </cell>
          <cell r="S8" t="str">
            <v>NA</v>
          </cell>
          <cell r="T8" t="str">
            <v>NA</v>
          </cell>
          <cell r="U8">
            <v>5</v>
          </cell>
          <cell r="V8">
            <v>5</v>
          </cell>
          <cell r="W8">
            <v>5</v>
          </cell>
          <cell r="X8" t="str">
            <v>CR</v>
          </cell>
          <cell r="Y8" t="str">
            <v>CR</v>
          </cell>
          <cell r="Z8" t="str">
            <v>CR</v>
          </cell>
          <cell r="AA8">
            <v>1</v>
          </cell>
          <cell r="AB8">
            <v>1</v>
          </cell>
          <cell r="AC8">
            <v>1</v>
          </cell>
          <cell r="AD8" t="str">
            <v>N</v>
          </cell>
          <cell r="AE8" t="str">
            <v>N</v>
          </cell>
          <cell r="AF8" t="str">
            <v>N</v>
          </cell>
          <cell r="AG8" t="str">
            <v>2U</v>
          </cell>
          <cell r="AH8" t="str">
            <v>2U</v>
          </cell>
          <cell r="AI8" t="str">
            <v>2U</v>
          </cell>
          <cell r="AJ8">
            <v>0</v>
          </cell>
          <cell r="AK8">
            <v>0</v>
          </cell>
          <cell r="AL8">
            <v>0</v>
          </cell>
          <cell r="AM8">
            <v>9.8000000000000004E-2</v>
          </cell>
          <cell r="AN8">
            <v>9.8000000000000004E-2</v>
          </cell>
          <cell r="AO8">
            <v>9.8000000000000004E-2</v>
          </cell>
          <cell r="AP8">
            <v>0.55000000000000004</v>
          </cell>
          <cell r="AQ8">
            <v>0.55000000000000004</v>
          </cell>
          <cell r="AR8">
            <v>0.55000000000000004</v>
          </cell>
          <cell r="AS8">
            <v>0.88</v>
          </cell>
          <cell r="AT8">
            <v>0.88</v>
          </cell>
          <cell r="AU8">
            <v>0.88</v>
          </cell>
          <cell r="AV8">
            <v>3122</v>
          </cell>
          <cell r="AW8">
            <v>3313</v>
          </cell>
          <cell r="AX8">
            <v>3447</v>
          </cell>
          <cell r="AY8">
            <v>306</v>
          </cell>
          <cell r="AZ8">
            <v>325</v>
          </cell>
          <cell r="BA8">
            <v>338</v>
          </cell>
          <cell r="BB8">
            <v>1012</v>
          </cell>
          <cell r="BC8">
            <v>1012</v>
          </cell>
          <cell r="BD8">
            <v>1012</v>
          </cell>
          <cell r="BE8">
            <v>2025</v>
          </cell>
          <cell r="BF8">
            <v>2025</v>
          </cell>
          <cell r="BG8">
            <v>2025</v>
          </cell>
          <cell r="BH8">
            <v>0.30199999999999999</v>
          </cell>
          <cell r="BI8">
            <v>0.32100000000000001</v>
          </cell>
          <cell r="BJ8">
            <v>0.33400000000000002</v>
          </cell>
          <cell r="BK8">
            <v>0.151</v>
          </cell>
          <cell r="BL8">
            <v>0.16</v>
          </cell>
          <cell r="BM8">
            <v>0.16700000000000001</v>
          </cell>
          <cell r="BN8" t="str">
            <v>B</v>
          </cell>
          <cell r="BO8" t="str">
            <v>B</v>
          </cell>
          <cell r="BP8" t="str">
            <v>C</v>
          </cell>
          <cell r="BQ8" t="str">
            <v>NA</v>
          </cell>
          <cell r="BR8" t="str">
            <v>NA</v>
          </cell>
          <cell r="BS8" t="str">
            <v>NA</v>
          </cell>
          <cell r="BT8">
            <v>3122</v>
          </cell>
          <cell r="BU8">
            <v>3313</v>
          </cell>
          <cell r="BV8">
            <v>3447</v>
          </cell>
          <cell r="BW8">
            <v>1350</v>
          </cell>
          <cell r="BX8">
            <v>1350</v>
          </cell>
          <cell r="BY8">
            <v>1350</v>
          </cell>
          <cell r="BZ8">
            <v>2700</v>
          </cell>
          <cell r="CA8">
            <v>2700</v>
          </cell>
          <cell r="CB8">
            <v>2700</v>
          </cell>
          <cell r="CC8">
            <v>0.22700000000000001</v>
          </cell>
          <cell r="CD8">
            <v>0.24099999999999999</v>
          </cell>
          <cell r="CE8">
            <v>0.25</v>
          </cell>
          <cell r="CF8">
            <v>0.113</v>
          </cell>
          <cell r="CG8">
            <v>0.12</v>
          </cell>
          <cell r="CH8">
            <v>0.125</v>
          </cell>
          <cell r="CI8" t="str">
            <v>B</v>
          </cell>
          <cell r="CJ8" t="str">
            <v>B</v>
          </cell>
          <cell r="CK8" t="str">
            <v>B</v>
          </cell>
          <cell r="CL8" t="str">
            <v>N</v>
          </cell>
        </row>
        <row r="9">
          <cell r="B9" t="str">
            <v>10030</v>
          </cell>
          <cell r="C9" t="str">
            <v>BARCLAY RD</v>
          </cell>
          <cell r="D9" t="str">
            <v>SPRING HILL DR</v>
          </cell>
          <cell r="E9" t="str">
            <v>ELGIN BLVD</v>
          </cell>
          <cell r="F9" t="str">
            <v>59</v>
          </cell>
          <cell r="G9" t="str">
            <v>E</v>
          </cell>
          <cell r="H9">
            <v>1.02</v>
          </cell>
          <cell r="I9">
            <v>5</v>
          </cell>
          <cell r="J9">
            <v>5</v>
          </cell>
          <cell r="K9">
            <v>7</v>
          </cell>
          <cell r="L9" t="str">
            <v>T</v>
          </cell>
          <cell r="M9" t="str">
            <v>T</v>
          </cell>
          <cell r="N9" t="str">
            <v>T</v>
          </cell>
          <cell r="O9" t="str">
            <v>D</v>
          </cell>
          <cell r="P9" t="str">
            <v>D</v>
          </cell>
          <cell r="Q9" t="str">
            <v>D</v>
          </cell>
          <cell r="R9" t="str">
            <v>SA</v>
          </cell>
          <cell r="S9" t="str">
            <v>SA</v>
          </cell>
          <cell r="T9" t="str">
            <v>SA</v>
          </cell>
          <cell r="U9">
            <v>2</v>
          </cell>
          <cell r="V9">
            <v>2</v>
          </cell>
          <cell r="W9">
            <v>2</v>
          </cell>
          <cell r="X9" t="str">
            <v>CR</v>
          </cell>
          <cell r="Y9" t="str">
            <v>CR</v>
          </cell>
          <cell r="Z9" t="str">
            <v>CR</v>
          </cell>
          <cell r="AA9">
            <v>0</v>
          </cell>
          <cell r="AB9">
            <v>0</v>
          </cell>
          <cell r="AC9">
            <v>0</v>
          </cell>
          <cell r="AD9" t="str">
            <v>N</v>
          </cell>
          <cell r="AE9" t="str">
            <v>N</v>
          </cell>
          <cell r="AF9" t="str">
            <v>N</v>
          </cell>
          <cell r="AG9" t="str">
            <v>4D</v>
          </cell>
          <cell r="AH9" t="str">
            <v>4D</v>
          </cell>
          <cell r="AI9" t="str">
            <v>4D</v>
          </cell>
          <cell r="AJ9">
            <v>1</v>
          </cell>
          <cell r="AK9">
            <v>1</v>
          </cell>
          <cell r="AL9">
            <v>1</v>
          </cell>
          <cell r="AM9">
            <v>9.7000000000000003E-2</v>
          </cell>
          <cell r="AN9">
            <v>9.7000000000000003E-2</v>
          </cell>
          <cell r="AO9">
            <v>9.7000000000000003E-2</v>
          </cell>
          <cell r="AP9">
            <v>0.55000000000000004</v>
          </cell>
          <cell r="AQ9">
            <v>0.55000000000000004</v>
          </cell>
          <cell r="AR9">
            <v>0.55000000000000004</v>
          </cell>
          <cell r="AS9">
            <v>0.92500000000000004</v>
          </cell>
          <cell r="AT9">
            <v>0.92500000000000004</v>
          </cell>
          <cell r="AU9">
            <v>0.92500000000000004</v>
          </cell>
          <cell r="AV9">
            <v>17141</v>
          </cell>
          <cell r="AW9">
            <v>18190</v>
          </cell>
          <cell r="AX9">
            <v>18925</v>
          </cell>
          <cell r="AY9">
            <v>1663</v>
          </cell>
          <cell r="AZ9">
            <v>1764</v>
          </cell>
          <cell r="BA9">
            <v>1836</v>
          </cell>
          <cell r="BB9">
            <v>3204</v>
          </cell>
          <cell r="BC9">
            <v>3204</v>
          </cell>
          <cell r="BD9">
            <v>3204</v>
          </cell>
          <cell r="BE9">
            <v>3204</v>
          </cell>
          <cell r="BF9">
            <v>3204</v>
          </cell>
          <cell r="BG9">
            <v>3204</v>
          </cell>
          <cell r="BH9">
            <v>0.51900000000000002</v>
          </cell>
          <cell r="BI9">
            <v>0.55100000000000005</v>
          </cell>
          <cell r="BJ9">
            <v>0.57299999999999995</v>
          </cell>
          <cell r="BK9">
            <v>0.51900000000000002</v>
          </cell>
          <cell r="BL9">
            <v>0.55100000000000005</v>
          </cell>
          <cell r="BM9">
            <v>0.57299999999999995</v>
          </cell>
          <cell r="BN9" t="str">
            <v>B</v>
          </cell>
          <cell r="BO9" t="str">
            <v>B</v>
          </cell>
          <cell r="BP9" t="str">
            <v>B</v>
          </cell>
          <cell r="BQ9" t="str">
            <v>SA</v>
          </cell>
          <cell r="BR9" t="str">
            <v>SA</v>
          </cell>
          <cell r="BS9" t="str">
            <v>SA</v>
          </cell>
          <cell r="BT9">
            <v>17141</v>
          </cell>
          <cell r="BU9">
            <v>18190</v>
          </cell>
          <cell r="BV9">
            <v>18925</v>
          </cell>
          <cell r="BW9">
            <v>3204</v>
          </cell>
          <cell r="BX9">
            <v>3204</v>
          </cell>
          <cell r="BY9">
            <v>3204</v>
          </cell>
          <cell r="BZ9">
            <v>3204</v>
          </cell>
          <cell r="CA9">
            <v>3204</v>
          </cell>
          <cell r="CB9">
            <v>3204</v>
          </cell>
          <cell r="CC9">
            <v>0.51900000000000002</v>
          </cell>
          <cell r="CD9">
            <v>0.55100000000000005</v>
          </cell>
          <cell r="CE9">
            <v>0.57299999999999995</v>
          </cell>
          <cell r="CF9">
            <v>0.51900000000000002</v>
          </cell>
          <cell r="CG9">
            <v>0.55100000000000005</v>
          </cell>
          <cell r="CH9">
            <v>0.57299999999999995</v>
          </cell>
          <cell r="CI9" t="str">
            <v>B</v>
          </cell>
          <cell r="CJ9" t="str">
            <v>B</v>
          </cell>
          <cell r="CK9" t="str">
            <v>B</v>
          </cell>
          <cell r="CL9" t="str">
            <v>N</v>
          </cell>
        </row>
        <row r="10">
          <cell r="B10" t="str">
            <v>10040</v>
          </cell>
          <cell r="C10" t="str">
            <v>BARCLAY RD</v>
          </cell>
          <cell r="D10" t="str">
            <v>ELGIN BLVD</v>
          </cell>
          <cell r="E10" t="str">
            <v>LAWRENCE ST</v>
          </cell>
          <cell r="F10" t="str">
            <v>64</v>
          </cell>
          <cell r="G10" t="str">
            <v>E</v>
          </cell>
          <cell r="H10">
            <v>1.02</v>
          </cell>
          <cell r="I10">
            <v>6</v>
          </cell>
          <cell r="J10">
            <v>6</v>
          </cell>
          <cell r="K10">
            <v>8</v>
          </cell>
          <cell r="L10" t="str">
            <v>T</v>
          </cell>
          <cell r="M10" t="str">
            <v>T</v>
          </cell>
          <cell r="N10" t="str">
            <v>T</v>
          </cell>
          <cell r="O10" t="str">
            <v>D</v>
          </cell>
          <cell r="P10" t="str">
            <v>D</v>
          </cell>
          <cell r="Q10" t="str">
            <v>D</v>
          </cell>
          <cell r="R10" t="str">
            <v>SA</v>
          </cell>
          <cell r="S10" t="str">
            <v>SA</v>
          </cell>
          <cell r="T10" t="str">
            <v>SA</v>
          </cell>
          <cell r="U10">
            <v>2</v>
          </cell>
          <cell r="V10">
            <v>2</v>
          </cell>
          <cell r="W10">
            <v>2</v>
          </cell>
          <cell r="X10" t="str">
            <v>CR</v>
          </cell>
          <cell r="Y10" t="str">
            <v>CR</v>
          </cell>
          <cell r="Z10" t="str">
            <v>CR</v>
          </cell>
          <cell r="AA10">
            <v>0</v>
          </cell>
          <cell r="AB10">
            <v>0</v>
          </cell>
          <cell r="AC10">
            <v>0</v>
          </cell>
          <cell r="AD10" t="str">
            <v>N</v>
          </cell>
          <cell r="AE10" t="str">
            <v>N</v>
          </cell>
          <cell r="AF10" t="str">
            <v>N</v>
          </cell>
          <cell r="AG10" t="str">
            <v>2U</v>
          </cell>
          <cell r="AH10" t="str">
            <v>2U</v>
          </cell>
          <cell r="AI10" t="str">
            <v>2U</v>
          </cell>
          <cell r="AJ10">
            <v>0</v>
          </cell>
          <cell r="AK10">
            <v>0</v>
          </cell>
          <cell r="AL10">
            <v>0</v>
          </cell>
          <cell r="AM10">
            <v>9.7000000000000003E-2</v>
          </cell>
          <cell r="AN10">
            <v>9.7000000000000003E-2</v>
          </cell>
          <cell r="AO10">
            <v>9.7000000000000003E-2</v>
          </cell>
          <cell r="AP10">
            <v>0.55000000000000004</v>
          </cell>
          <cell r="AQ10">
            <v>0.55000000000000004</v>
          </cell>
          <cell r="AR10">
            <v>0.55000000000000004</v>
          </cell>
          <cell r="AS10">
            <v>0.92500000000000004</v>
          </cell>
          <cell r="AT10">
            <v>0.92500000000000004</v>
          </cell>
          <cell r="AU10">
            <v>0.92500000000000004</v>
          </cell>
          <cell r="AV10">
            <v>10501</v>
          </cell>
          <cell r="AW10">
            <v>11143</v>
          </cell>
          <cell r="AX10">
            <v>11594</v>
          </cell>
          <cell r="AY10">
            <v>1019</v>
          </cell>
          <cell r="AZ10">
            <v>1081</v>
          </cell>
          <cell r="BA10">
            <v>1125</v>
          </cell>
          <cell r="BB10">
            <v>1440</v>
          </cell>
          <cell r="BC10">
            <v>1440</v>
          </cell>
          <cell r="BD10">
            <v>1440</v>
          </cell>
          <cell r="BE10">
            <v>1440</v>
          </cell>
          <cell r="BF10">
            <v>1440</v>
          </cell>
          <cell r="BG10">
            <v>1440</v>
          </cell>
          <cell r="BH10">
            <v>0.70799999999999996</v>
          </cell>
          <cell r="BI10">
            <v>0.751</v>
          </cell>
          <cell r="BJ10">
            <v>0.78100000000000003</v>
          </cell>
          <cell r="BK10">
            <v>0.70799999999999996</v>
          </cell>
          <cell r="BL10">
            <v>0.751</v>
          </cell>
          <cell r="BM10">
            <v>0.78100000000000003</v>
          </cell>
          <cell r="BN10" t="str">
            <v>C</v>
          </cell>
          <cell r="BO10" t="str">
            <v>C</v>
          </cell>
          <cell r="BP10" t="str">
            <v>C</v>
          </cell>
          <cell r="BQ10" t="str">
            <v>SA</v>
          </cell>
          <cell r="BR10" t="str">
            <v>SA</v>
          </cell>
          <cell r="BS10" t="str">
            <v>SA</v>
          </cell>
          <cell r="BT10">
            <v>10501</v>
          </cell>
          <cell r="BU10">
            <v>11143</v>
          </cell>
          <cell r="BV10">
            <v>11594</v>
          </cell>
          <cell r="BW10">
            <v>1440</v>
          </cell>
          <cell r="BX10">
            <v>1440</v>
          </cell>
          <cell r="BY10">
            <v>1440</v>
          </cell>
          <cell r="BZ10">
            <v>1440</v>
          </cell>
          <cell r="CA10">
            <v>1440</v>
          </cell>
          <cell r="CB10">
            <v>1440</v>
          </cell>
          <cell r="CC10">
            <v>0.70799999999999996</v>
          </cell>
          <cell r="CD10">
            <v>0.751</v>
          </cell>
          <cell r="CE10">
            <v>0.78100000000000003</v>
          </cell>
          <cell r="CF10">
            <v>0.70799999999999996</v>
          </cell>
          <cell r="CG10">
            <v>0.751</v>
          </cell>
          <cell r="CH10">
            <v>0.78100000000000003</v>
          </cell>
          <cell r="CI10" t="str">
            <v>C</v>
          </cell>
          <cell r="CJ10" t="str">
            <v>C</v>
          </cell>
          <cell r="CK10" t="str">
            <v>C</v>
          </cell>
          <cell r="CL10" t="str">
            <v>N</v>
          </cell>
        </row>
        <row r="11">
          <cell r="B11" t="str">
            <v>10050.1</v>
          </cell>
          <cell r="C11" t="str">
            <v>BARCLAY RD</v>
          </cell>
          <cell r="D11" t="str">
            <v>LAWRENCE ST</v>
          </cell>
          <cell r="E11" t="str">
            <v>IRVING ST</v>
          </cell>
          <cell r="F11" t="str">
            <v>64</v>
          </cell>
          <cell r="G11" t="str">
            <v>E</v>
          </cell>
          <cell r="H11">
            <v>1.02</v>
          </cell>
          <cell r="I11">
            <v>6</v>
          </cell>
          <cell r="J11">
            <v>6</v>
          </cell>
          <cell r="K11">
            <v>8</v>
          </cell>
          <cell r="L11" t="str">
            <v>T</v>
          </cell>
          <cell r="M11" t="str">
            <v>T</v>
          </cell>
          <cell r="N11" t="str">
            <v>T</v>
          </cell>
          <cell r="O11" t="str">
            <v>D</v>
          </cell>
          <cell r="P11" t="str">
            <v>D</v>
          </cell>
          <cell r="Q11" t="str">
            <v>D</v>
          </cell>
          <cell r="R11" t="str">
            <v>SA</v>
          </cell>
          <cell r="S11" t="str">
            <v>SA</v>
          </cell>
          <cell r="T11" t="str">
            <v>SA</v>
          </cell>
          <cell r="U11">
            <v>2</v>
          </cell>
          <cell r="V11">
            <v>2</v>
          </cell>
          <cell r="W11">
            <v>2</v>
          </cell>
          <cell r="X11" t="str">
            <v>CR</v>
          </cell>
          <cell r="Y11" t="str">
            <v>CR</v>
          </cell>
          <cell r="Z11" t="str">
            <v>CR</v>
          </cell>
          <cell r="AA11">
            <v>0</v>
          </cell>
          <cell r="AB11">
            <v>0</v>
          </cell>
          <cell r="AC11">
            <v>0</v>
          </cell>
          <cell r="AD11" t="str">
            <v>N</v>
          </cell>
          <cell r="AE11" t="str">
            <v>N</v>
          </cell>
          <cell r="AF11" t="str">
            <v>N</v>
          </cell>
          <cell r="AG11" t="str">
            <v>2U</v>
          </cell>
          <cell r="AH11" t="str">
            <v>2U</v>
          </cell>
          <cell r="AI11" t="str">
            <v>2U</v>
          </cell>
          <cell r="AJ11">
            <v>0</v>
          </cell>
          <cell r="AK11">
            <v>0</v>
          </cell>
          <cell r="AL11">
            <v>0</v>
          </cell>
          <cell r="AM11">
            <v>9.7000000000000003E-2</v>
          </cell>
          <cell r="AN11">
            <v>9.7000000000000003E-2</v>
          </cell>
          <cell r="AO11">
            <v>9.7000000000000003E-2</v>
          </cell>
          <cell r="AP11">
            <v>0.55000000000000004</v>
          </cell>
          <cell r="AQ11">
            <v>0.55000000000000004</v>
          </cell>
          <cell r="AR11">
            <v>0.55000000000000004</v>
          </cell>
          <cell r="AS11">
            <v>0.92500000000000004</v>
          </cell>
          <cell r="AT11">
            <v>0.92500000000000004</v>
          </cell>
          <cell r="AU11">
            <v>0.92500000000000004</v>
          </cell>
          <cell r="AV11">
            <v>10501</v>
          </cell>
          <cell r="AW11">
            <v>11143</v>
          </cell>
          <cell r="AX11">
            <v>11594</v>
          </cell>
          <cell r="AY11">
            <v>1019</v>
          </cell>
          <cell r="AZ11">
            <v>1081</v>
          </cell>
          <cell r="BA11">
            <v>1125</v>
          </cell>
          <cell r="BB11">
            <v>1440</v>
          </cell>
          <cell r="BC11">
            <v>1440</v>
          </cell>
          <cell r="BD11">
            <v>1440</v>
          </cell>
          <cell r="BE11">
            <v>1440</v>
          </cell>
          <cell r="BF11">
            <v>1440</v>
          </cell>
          <cell r="BG11">
            <v>1440</v>
          </cell>
          <cell r="BH11">
            <v>0.70799999999999996</v>
          </cell>
          <cell r="BI11">
            <v>0.751</v>
          </cell>
          <cell r="BJ11">
            <v>0.78100000000000003</v>
          </cell>
          <cell r="BK11">
            <v>0.70799999999999996</v>
          </cell>
          <cell r="BL11">
            <v>0.751</v>
          </cell>
          <cell r="BM11">
            <v>0.78100000000000003</v>
          </cell>
          <cell r="BN11" t="str">
            <v>C</v>
          </cell>
          <cell r="BO11" t="str">
            <v>C</v>
          </cell>
          <cell r="BP11" t="str">
            <v>C</v>
          </cell>
          <cell r="BQ11" t="str">
            <v>SA</v>
          </cell>
          <cell r="BR11" t="str">
            <v>SA</v>
          </cell>
          <cell r="BS11" t="str">
            <v>SA</v>
          </cell>
          <cell r="BT11">
            <v>10501</v>
          </cell>
          <cell r="BU11">
            <v>11143</v>
          </cell>
          <cell r="BV11">
            <v>11594</v>
          </cell>
          <cell r="BW11">
            <v>1440</v>
          </cell>
          <cell r="BX11">
            <v>1440</v>
          </cell>
          <cell r="BY11">
            <v>1440</v>
          </cell>
          <cell r="BZ11">
            <v>1440</v>
          </cell>
          <cell r="CA11">
            <v>1440</v>
          </cell>
          <cell r="CB11">
            <v>1440</v>
          </cell>
          <cell r="CC11">
            <v>0.70799999999999996</v>
          </cell>
          <cell r="CD11">
            <v>0.751</v>
          </cell>
          <cell r="CE11">
            <v>0.78100000000000003</v>
          </cell>
          <cell r="CF11">
            <v>0.70799999999999996</v>
          </cell>
          <cell r="CG11">
            <v>0.751</v>
          </cell>
          <cell r="CH11">
            <v>0.78100000000000003</v>
          </cell>
          <cell r="CI11" t="str">
            <v>C</v>
          </cell>
          <cell r="CJ11" t="str">
            <v>C</v>
          </cell>
          <cell r="CK11" t="str">
            <v>C</v>
          </cell>
          <cell r="CL11" t="str">
            <v>N</v>
          </cell>
        </row>
        <row r="12">
          <cell r="B12" t="str">
            <v>10050.2</v>
          </cell>
          <cell r="C12" t="str">
            <v>BARCLAY RD</v>
          </cell>
          <cell r="D12" t="str">
            <v>IRVING ST</v>
          </cell>
          <cell r="E12" t="str">
            <v>CORTEZ BLVD (SR50)</v>
          </cell>
          <cell r="F12" t="str">
            <v>64</v>
          </cell>
          <cell r="G12" t="str">
            <v>E</v>
          </cell>
          <cell r="H12">
            <v>1.02</v>
          </cell>
          <cell r="I12">
            <v>6</v>
          </cell>
          <cell r="J12">
            <v>6</v>
          </cell>
          <cell r="K12">
            <v>8</v>
          </cell>
          <cell r="L12" t="str">
            <v>T</v>
          </cell>
          <cell r="M12" t="str">
            <v>T</v>
          </cell>
          <cell r="N12" t="str">
            <v>T</v>
          </cell>
          <cell r="O12" t="str">
            <v>D</v>
          </cell>
          <cell r="P12" t="str">
            <v>D</v>
          </cell>
          <cell r="Q12" t="str">
            <v>D</v>
          </cell>
          <cell r="R12" t="str">
            <v>SA</v>
          </cell>
          <cell r="S12" t="str">
            <v>SA</v>
          </cell>
          <cell r="T12" t="str">
            <v>SA</v>
          </cell>
          <cell r="U12">
            <v>2</v>
          </cell>
          <cell r="V12">
            <v>2</v>
          </cell>
          <cell r="W12">
            <v>2</v>
          </cell>
          <cell r="X12" t="str">
            <v>CR</v>
          </cell>
          <cell r="Y12" t="str">
            <v>CR</v>
          </cell>
          <cell r="Z12" t="str">
            <v>CR</v>
          </cell>
          <cell r="AA12">
            <v>0</v>
          </cell>
          <cell r="AB12">
            <v>0</v>
          </cell>
          <cell r="AC12">
            <v>0</v>
          </cell>
          <cell r="AD12" t="str">
            <v>N</v>
          </cell>
          <cell r="AE12" t="str">
            <v>N</v>
          </cell>
          <cell r="AF12" t="str">
            <v>N</v>
          </cell>
          <cell r="AG12" t="str">
            <v>2U</v>
          </cell>
          <cell r="AH12" t="str">
            <v>2U</v>
          </cell>
          <cell r="AI12" t="str">
            <v>2U</v>
          </cell>
          <cell r="AJ12">
            <v>1</v>
          </cell>
          <cell r="AK12">
            <v>1</v>
          </cell>
          <cell r="AL12">
            <v>1</v>
          </cell>
          <cell r="AM12">
            <v>9.7000000000000003E-2</v>
          </cell>
          <cell r="AN12">
            <v>9.7000000000000003E-2</v>
          </cell>
          <cell r="AO12">
            <v>9.7000000000000003E-2</v>
          </cell>
          <cell r="AP12">
            <v>0.55000000000000004</v>
          </cell>
          <cell r="AQ12">
            <v>0.55000000000000004</v>
          </cell>
          <cell r="AR12">
            <v>0.55000000000000004</v>
          </cell>
          <cell r="AS12">
            <v>0.92500000000000004</v>
          </cell>
          <cell r="AT12">
            <v>0.92500000000000004</v>
          </cell>
          <cell r="AU12">
            <v>0.92500000000000004</v>
          </cell>
          <cell r="AV12">
            <v>10501</v>
          </cell>
          <cell r="AW12">
            <v>11143</v>
          </cell>
          <cell r="AX12">
            <v>11594</v>
          </cell>
          <cell r="AY12">
            <v>1019</v>
          </cell>
          <cell r="AZ12">
            <v>1081</v>
          </cell>
          <cell r="BA12">
            <v>1125</v>
          </cell>
          <cell r="BB12">
            <v>1440</v>
          </cell>
          <cell r="BC12">
            <v>1440</v>
          </cell>
          <cell r="BD12">
            <v>1440</v>
          </cell>
          <cell r="BE12">
            <v>1440</v>
          </cell>
          <cell r="BF12">
            <v>1440</v>
          </cell>
          <cell r="BG12">
            <v>1440</v>
          </cell>
          <cell r="BH12">
            <v>0.70799999999999996</v>
          </cell>
          <cell r="BI12">
            <v>0.751</v>
          </cell>
          <cell r="BJ12">
            <v>0.78100000000000003</v>
          </cell>
          <cell r="BK12">
            <v>0.70799999999999996</v>
          </cell>
          <cell r="BL12">
            <v>0.751</v>
          </cell>
          <cell r="BM12">
            <v>0.78100000000000003</v>
          </cell>
          <cell r="BN12" t="str">
            <v>C</v>
          </cell>
          <cell r="BO12" t="str">
            <v>C</v>
          </cell>
          <cell r="BP12" t="str">
            <v>C</v>
          </cell>
          <cell r="BQ12" t="str">
            <v>SA</v>
          </cell>
          <cell r="BR12" t="str">
            <v>SA</v>
          </cell>
          <cell r="BS12" t="str">
            <v>SA</v>
          </cell>
          <cell r="BT12">
            <v>10501</v>
          </cell>
          <cell r="BU12">
            <v>11143</v>
          </cell>
          <cell r="BV12">
            <v>11594</v>
          </cell>
          <cell r="BW12">
            <v>1440</v>
          </cell>
          <cell r="BX12">
            <v>1440</v>
          </cell>
          <cell r="BY12">
            <v>1440</v>
          </cell>
          <cell r="BZ12">
            <v>1440</v>
          </cell>
          <cell r="CA12">
            <v>1440</v>
          </cell>
          <cell r="CB12">
            <v>1440</v>
          </cell>
          <cell r="CC12">
            <v>0.70799999999999996</v>
          </cell>
          <cell r="CD12">
            <v>0.751</v>
          </cell>
          <cell r="CE12">
            <v>0.78100000000000003</v>
          </cell>
          <cell r="CF12">
            <v>0.70799999999999996</v>
          </cell>
          <cell r="CG12">
            <v>0.751</v>
          </cell>
          <cell r="CH12">
            <v>0.78100000000000003</v>
          </cell>
          <cell r="CI12" t="str">
            <v>C</v>
          </cell>
          <cell r="CJ12" t="str">
            <v>C</v>
          </cell>
          <cell r="CK12" t="str">
            <v>C</v>
          </cell>
          <cell r="CL12" t="str">
            <v>N</v>
          </cell>
        </row>
        <row r="13">
          <cell r="B13" t="str">
            <v>20180</v>
          </cell>
          <cell r="C13" t="str">
            <v>BARTLETT ST</v>
          </cell>
          <cell r="D13" t="str">
            <v>NORBERT ST</v>
          </cell>
          <cell r="E13" t="str">
            <v>TOUCAN TRL</v>
          </cell>
          <cell r="F13" t="str">
            <v/>
          </cell>
          <cell r="G13" t="str">
            <v>E</v>
          </cell>
          <cell r="H13">
            <v>1.02</v>
          </cell>
          <cell r="I13">
            <v>7</v>
          </cell>
          <cell r="J13">
            <v>7</v>
          </cell>
          <cell r="K13">
            <v>9</v>
          </cell>
          <cell r="L13" t="str">
            <v>T</v>
          </cell>
          <cell r="M13" t="str">
            <v>T</v>
          </cell>
          <cell r="N13" t="str">
            <v>T</v>
          </cell>
          <cell r="O13" t="str">
            <v>D</v>
          </cell>
          <cell r="P13" t="str">
            <v>D</v>
          </cell>
          <cell r="Q13" t="str">
            <v>D</v>
          </cell>
          <cell r="R13" t="str">
            <v>NMC</v>
          </cell>
          <cell r="S13" t="str">
            <v>NMC</v>
          </cell>
          <cell r="T13" t="str">
            <v>NMC</v>
          </cell>
          <cell r="U13">
            <v>3</v>
          </cell>
          <cell r="V13">
            <v>3</v>
          </cell>
          <cell r="W13">
            <v>3</v>
          </cell>
          <cell r="X13" t="str">
            <v>CR</v>
          </cell>
          <cell r="Y13" t="str">
            <v>CR</v>
          </cell>
          <cell r="Z13" t="str">
            <v>CR</v>
          </cell>
          <cell r="AA13">
            <v>0</v>
          </cell>
          <cell r="AB13">
            <v>0</v>
          </cell>
          <cell r="AC13">
            <v>0</v>
          </cell>
          <cell r="AD13" t="str">
            <v>N</v>
          </cell>
          <cell r="AE13" t="str">
            <v>N</v>
          </cell>
          <cell r="AF13" t="str">
            <v>N</v>
          </cell>
          <cell r="AG13" t="str">
            <v>2U</v>
          </cell>
          <cell r="AH13" t="str">
            <v>2U</v>
          </cell>
          <cell r="AI13" t="str">
            <v>2U</v>
          </cell>
          <cell r="AJ13">
            <v>0</v>
          </cell>
          <cell r="AK13">
            <v>0</v>
          </cell>
          <cell r="AL13">
            <v>0</v>
          </cell>
          <cell r="AM13">
            <v>9.5000000000000001E-2</v>
          </cell>
          <cell r="AN13">
            <v>9.5000000000000001E-2</v>
          </cell>
          <cell r="AO13">
            <v>9.5000000000000001E-2</v>
          </cell>
          <cell r="AP13">
            <v>0.55000000000000004</v>
          </cell>
          <cell r="AQ13">
            <v>0.55000000000000004</v>
          </cell>
          <cell r="AR13">
            <v>0.55000000000000004</v>
          </cell>
          <cell r="AS13">
            <v>0.92500000000000004</v>
          </cell>
          <cell r="AT13">
            <v>0.92500000000000004</v>
          </cell>
          <cell r="AU13">
            <v>0.92500000000000004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1938</v>
          </cell>
          <cell r="BC13">
            <v>1938</v>
          </cell>
          <cell r="BD13">
            <v>1938</v>
          </cell>
          <cell r="BE13">
            <v>2460</v>
          </cell>
          <cell r="BF13">
            <v>2460</v>
          </cell>
          <cell r="BG13">
            <v>2460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Q13" t="str">
            <v>NMC</v>
          </cell>
          <cell r="BR13" t="str">
            <v>NMC</v>
          </cell>
          <cell r="BS13" t="str">
            <v>NMC</v>
          </cell>
          <cell r="BT13">
            <v>0</v>
          </cell>
          <cell r="BU13">
            <v>0</v>
          </cell>
          <cell r="BV13">
            <v>0</v>
          </cell>
          <cell r="BW13">
            <v>2040</v>
          </cell>
          <cell r="BX13">
            <v>2040</v>
          </cell>
          <cell r="BY13">
            <v>2040</v>
          </cell>
          <cell r="BZ13">
            <v>2590</v>
          </cell>
          <cell r="CA13">
            <v>2590</v>
          </cell>
          <cell r="CB13">
            <v>2590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L13" t="str">
            <v>N</v>
          </cell>
        </row>
        <row r="14">
          <cell r="B14" t="str">
            <v>20230</v>
          </cell>
          <cell r="C14" t="str">
            <v>BREDA BLVD</v>
          </cell>
          <cell r="D14" t="str">
            <v>ANDERSON SNOW RD</v>
          </cell>
          <cell r="E14" t="str">
            <v>CORPORATE BLVD</v>
          </cell>
          <cell r="F14" t="str">
            <v/>
          </cell>
          <cell r="G14" t="str">
            <v>E</v>
          </cell>
          <cell r="H14">
            <v>1.02</v>
          </cell>
          <cell r="I14">
            <v>8</v>
          </cell>
          <cell r="J14">
            <v>8</v>
          </cell>
          <cell r="K14">
            <v>10</v>
          </cell>
          <cell r="L14" t="str">
            <v>T</v>
          </cell>
          <cell r="M14" t="str">
            <v>T</v>
          </cell>
          <cell r="N14" t="str">
            <v>T</v>
          </cell>
          <cell r="O14" t="str">
            <v>D</v>
          </cell>
          <cell r="P14" t="str">
            <v>D</v>
          </cell>
          <cell r="Q14" t="str">
            <v>D</v>
          </cell>
          <cell r="R14" t="str">
            <v>NMC</v>
          </cell>
          <cell r="S14" t="str">
            <v>NMC</v>
          </cell>
          <cell r="T14" t="str">
            <v>NMC</v>
          </cell>
          <cell r="U14">
            <v>3</v>
          </cell>
          <cell r="V14">
            <v>3</v>
          </cell>
          <cell r="W14">
            <v>3</v>
          </cell>
          <cell r="X14" t="str">
            <v>CR</v>
          </cell>
          <cell r="Y14" t="str">
            <v>CR</v>
          </cell>
          <cell r="Z14" t="str">
            <v>CR</v>
          </cell>
          <cell r="AA14">
            <v>0</v>
          </cell>
          <cell r="AB14">
            <v>0</v>
          </cell>
          <cell r="AC14">
            <v>0</v>
          </cell>
          <cell r="AD14" t="str">
            <v>N</v>
          </cell>
          <cell r="AE14" t="str">
            <v>N</v>
          </cell>
          <cell r="AF14" t="str">
            <v>N</v>
          </cell>
          <cell r="AG14" t="str">
            <v>2U</v>
          </cell>
          <cell r="AH14" t="str">
            <v>2U</v>
          </cell>
          <cell r="AI14" t="str">
            <v>2U</v>
          </cell>
          <cell r="AJ14">
            <v>0</v>
          </cell>
          <cell r="AK14">
            <v>0</v>
          </cell>
          <cell r="AL14">
            <v>0</v>
          </cell>
          <cell r="AM14">
            <v>9.5000000000000001E-2</v>
          </cell>
          <cell r="AN14">
            <v>9.5000000000000001E-2</v>
          </cell>
          <cell r="AO14">
            <v>9.5000000000000001E-2</v>
          </cell>
          <cell r="AP14">
            <v>0.55000000000000004</v>
          </cell>
          <cell r="AQ14">
            <v>0.55000000000000004</v>
          </cell>
          <cell r="AR14">
            <v>0.55000000000000004</v>
          </cell>
          <cell r="AS14">
            <v>0.92500000000000004</v>
          </cell>
          <cell r="AT14">
            <v>0.92500000000000004</v>
          </cell>
          <cell r="AU14">
            <v>0.92500000000000004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1938</v>
          </cell>
          <cell r="BC14">
            <v>1938</v>
          </cell>
          <cell r="BD14">
            <v>1938</v>
          </cell>
          <cell r="BE14">
            <v>2460</v>
          </cell>
          <cell r="BF14">
            <v>2460</v>
          </cell>
          <cell r="BG14">
            <v>2460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Q14" t="str">
            <v>NMC</v>
          </cell>
          <cell r="BR14" t="str">
            <v>NMC</v>
          </cell>
          <cell r="BS14" t="str">
            <v>NMC</v>
          </cell>
          <cell r="BT14">
            <v>0</v>
          </cell>
          <cell r="BU14">
            <v>0</v>
          </cell>
          <cell r="BV14">
            <v>0</v>
          </cell>
          <cell r="BW14">
            <v>2040</v>
          </cell>
          <cell r="BX14">
            <v>2040</v>
          </cell>
          <cell r="BY14">
            <v>2040</v>
          </cell>
          <cell r="BZ14">
            <v>2590</v>
          </cell>
          <cell r="CA14">
            <v>2590</v>
          </cell>
          <cell r="CB14">
            <v>2590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L14" t="str">
            <v>N</v>
          </cell>
        </row>
        <row r="15">
          <cell r="B15" t="str">
            <v>10060</v>
          </cell>
          <cell r="C15" t="str">
            <v>BROAD ST (US41/SR45)</v>
          </cell>
          <cell r="D15" t="str">
            <v>COUNTY LINE RD</v>
          </cell>
          <cell r="E15" t="str">
            <v>AYERS RD</v>
          </cell>
          <cell r="F15" t="str">
            <v>080031</v>
          </cell>
          <cell r="G15" t="str">
            <v>B</v>
          </cell>
          <cell r="H15">
            <v>1.014</v>
          </cell>
          <cell r="I15">
            <v>9</v>
          </cell>
          <cell r="J15">
            <v>9</v>
          </cell>
          <cell r="K15">
            <v>11</v>
          </cell>
          <cell r="L15" t="str">
            <v>T</v>
          </cell>
          <cell r="M15" t="str">
            <v>T</v>
          </cell>
          <cell r="N15" t="str">
            <v>T</v>
          </cell>
          <cell r="O15" t="str">
            <v>C</v>
          </cell>
          <cell r="P15" t="str">
            <v>C</v>
          </cell>
          <cell r="Q15" t="str">
            <v>C</v>
          </cell>
          <cell r="R15" t="str">
            <v>NA</v>
          </cell>
          <cell r="S15" t="str">
            <v>NA</v>
          </cell>
          <cell r="T15" t="str">
            <v>NA</v>
          </cell>
          <cell r="U15">
            <v>3</v>
          </cell>
          <cell r="V15">
            <v>3</v>
          </cell>
          <cell r="W15">
            <v>3</v>
          </cell>
          <cell r="X15" t="str">
            <v>SR</v>
          </cell>
          <cell r="Y15" t="str">
            <v>SR</v>
          </cell>
          <cell r="Z15" t="str">
            <v>SR</v>
          </cell>
          <cell r="AA15">
            <v>1</v>
          </cell>
          <cell r="AB15">
            <v>1</v>
          </cell>
          <cell r="AC15">
            <v>1</v>
          </cell>
          <cell r="AD15" t="str">
            <v>N</v>
          </cell>
          <cell r="AE15" t="str">
            <v>N</v>
          </cell>
          <cell r="AF15" t="str">
            <v>N</v>
          </cell>
          <cell r="AG15" t="str">
            <v>2U</v>
          </cell>
          <cell r="AH15" t="str">
            <v>2U</v>
          </cell>
          <cell r="AI15" t="str">
            <v>2U</v>
          </cell>
          <cell r="AJ15">
            <v>0</v>
          </cell>
          <cell r="AK15">
            <v>0</v>
          </cell>
          <cell r="AL15">
            <v>0</v>
          </cell>
          <cell r="AM15">
            <v>9.6000000000000002E-2</v>
          </cell>
          <cell r="AN15">
            <v>9.7000000000000003E-2</v>
          </cell>
          <cell r="AO15">
            <v>9.7000000000000003E-2</v>
          </cell>
          <cell r="AP15">
            <v>0.55000000000000004</v>
          </cell>
          <cell r="AQ15">
            <v>0.55000000000000004</v>
          </cell>
          <cell r="AR15">
            <v>0.55000000000000004</v>
          </cell>
          <cell r="AS15">
            <v>0.91</v>
          </cell>
          <cell r="AT15">
            <v>0.91</v>
          </cell>
          <cell r="AU15">
            <v>0.91</v>
          </cell>
          <cell r="AV15">
            <v>11619</v>
          </cell>
          <cell r="AW15">
            <v>12113</v>
          </cell>
          <cell r="AX15">
            <v>12455</v>
          </cell>
          <cell r="AY15">
            <v>1115</v>
          </cell>
          <cell r="AZ15">
            <v>1175</v>
          </cell>
          <cell r="BA15">
            <v>1208</v>
          </cell>
          <cell r="BB15">
            <v>1460</v>
          </cell>
          <cell r="BC15">
            <v>1095</v>
          </cell>
          <cell r="BD15">
            <v>1095</v>
          </cell>
          <cell r="BE15">
            <v>2590</v>
          </cell>
          <cell r="BF15">
            <v>1942</v>
          </cell>
          <cell r="BG15">
            <v>1942</v>
          </cell>
          <cell r="BH15">
            <v>0.76400000000000001</v>
          </cell>
          <cell r="BI15">
            <v>1.073</v>
          </cell>
          <cell r="BJ15">
            <v>1.103</v>
          </cell>
          <cell r="BK15">
            <v>0.43099999999999999</v>
          </cell>
          <cell r="BL15">
            <v>0.60499999999999998</v>
          </cell>
          <cell r="BM15">
            <v>0.622</v>
          </cell>
          <cell r="BN15" t="str">
            <v>C</v>
          </cell>
          <cell r="BO15" t="str">
            <v>D</v>
          </cell>
          <cell r="BP15" t="str">
            <v>D</v>
          </cell>
          <cell r="BQ15" t="str">
            <v>NA</v>
          </cell>
          <cell r="BR15" t="str">
            <v>NA</v>
          </cell>
          <cell r="BS15" t="str">
            <v>NA</v>
          </cell>
          <cell r="BT15">
            <v>11619</v>
          </cell>
          <cell r="BU15">
            <v>12113</v>
          </cell>
          <cell r="BV15">
            <v>12455</v>
          </cell>
          <cell r="BW15">
            <v>1460</v>
          </cell>
          <cell r="BX15">
            <v>1460</v>
          </cell>
          <cell r="BY15">
            <v>1460</v>
          </cell>
          <cell r="BZ15">
            <v>2590</v>
          </cell>
          <cell r="CA15">
            <v>2590</v>
          </cell>
          <cell r="CB15">
            <v>2590</v>
          </cell>
          <cell r="CC15">
            <v>0.76400000000000001</v>
          </cell>
          <cell r="CD15">
            <v>0.80500000000000005</v>
          </cell>
          <cell r="CE15">
            <v>0.82699999999999996</v>
          </cell>
          <cell r="CF15">
            <v>0.43099999999999999</v>
          </cell>
          <cell r="CG15">
            <v>0.45400000000000001</v>
          </cell>
          <cell r="CH15">
            <v>0.46600000000000003</v>
          </cell>
          <cell r="CI15" t="str">
            <v>C</v>
          </cell>
          <cell r="CJ15" t="str">
            <v>C</v>
          </cell>
          <cell r="CK15" t="str">
            <v>C</v>
          </cell>
          <cell r="CL15" t="str">
            <v>N</v>
          </cell>
        </row>
        <row r="16">
          <cell r="B16" t="str">
            <v>10070.1</v>
          </cell>
          <cell r="C16" t="str">
            <v>BROAD ST (US41/SR45)</v>
          </cell>
          <cell r="D16" t="str">
            <v>AYERS RD</v>
          </cell>
          <cell r="E16" t="str">
            <v>AIRPORT BLVD</v>
          </cell>
          <cell r="F16" t="str">
            <v>085100</v>
          </cell>
          <cell r="G16" t="str">
            <v>A</v>
          </cell>
          <cell r="H16">
            <v>1.0061</v>
          </cell>
          <cell r="I16">
            <v>10</v>
          </cell>
          <cell r="J16">
            <v>10</v>
          </cell>
          <cell r="K16">
            <v>12</v>
          </cell>
          <cell r="L16" t="str">
            <v>T</v>
          </cell>
          <cell r="M16" t="str">
            <v>T</v>
          </cell>
          <cell r="N16" t="str">
            <v>T</v>
          </cell>
          <cell r="O16" t="str">
            <v>C</v>
          </cell>
          <cell r="P16" t="str">
            <v>C</v>
          </cell>
          <cell r="Q16" t="str">
            <v>C</v>
          </cell>
          <cell r="R16" t="str">
            <v>SA</v>
          </cell>
          <cell r="S16" t="str">
            <v>SA</v>
          </cell>
          <cell r="T16" t="str">
            <v>SA</v>
          </cell>
          <cell r="U16">
            <v>3</v>
          </cell>
          <cell r="V16">
            <v>3</v>
          </cell>
          <cell r="W16">
            <v>3</v>
          </cell>
          <cell r="X16" t="str">
            <v>SR</v>
          </cell>
          <cell r="Y16" t="str">
            <v>SR</v>
          </cell>
          <cell r="Z16" t="str">
            <v>SR</v>
          </cell>
          <cell r="AA16">
            <v>1</v>
          </cell>
          <cell r="AB16">
            <v>1</v>
          </cell>
          <cell r="AC16">
            <v>1</v>
          </cell>
          <cell r="AD16" t="str">
            <v>N</v>
          </cell>
          <cell r="AE16" t="str">
            <v>N</v>
          </cell>
          <cell r="AF16" t="str">
            <v>N</v>
          </cell>
          <cell r="AG16" t="str">
            <v>4D</v>
          </cell>
          <cell r="AH16" t="str">
            <v>4D</v>
          </cell>
          <cell r="AI16" t="str">
            <v>4D</v>
          </cell>
          <cell r="AJ16">
            <v>0</v>
          </cell>
          <cell r="AK16">
            <v>0</v>
          </cell>
          <cell r="AL16">
            <v>0</v>
          </cell>
          <cell r="AM16">
            <v>9.7000000000000003E-2</v>
          </cell>
          <cell r="AN16">
            <v>9.7000000000000003E-2</v>
          </cell>
          <cell r="AO16">
            <v>9.7000000000000003E-2</v>
          </cell>
          <cell r="AP16">
            <v>0.55000000000000004</v>
          </cell>
          <cell r="AQ16">
            <v>0.55000000000000004</v>
          </cell>
          <cell r="AR16">
            <v>0.55000000000000004</v>
          </cell>
          <cell r="AS16">
            <v>0.91</v>
          </cell>
          <cell r="AT16">
            <v>0.91</v>
          </cell>
          <cell r="AU16">
            <v>0.91</v>
          </cell>
          <cell r="AV16">
            <v>12957</v>
          </cell>
          <cell r="AW16">
            <v>13195</v>
          </cell>
          <cell r="AX16">
            <v>13357</v>
          </cell>
          <cell r="AY16">
            <v>1257</v>
          </cell>
          <cell r="AZ16">
            <v>1280</v>
          </cell>
          <cell r="BA16">
            <v>1296</v>
          </cell>
          <cell r="BB16">
            <v>3110</v>
          </cell>
          <cell r="BC16">
            <v>3110</v>
          </cell>
          <cell r="BD16">
            <v>3110</v>
          </cell>
          <cell r="BE16">
            <v>3280</v>
          </cell>
          <cell r="BF16">
            <v>3280</v>
          </cell>
          <cell r="BG16">
            <v>3280</v>
          </cell>
          <cell r="BH16">
            <v>0.40400000000000003</v>
          </cell>
          <cell r="BI16">
            <v>0.41199999999999998</v>
          </cell>
          <cell r="BJ16">
            <v>0.41699999999999998</v>
          </cell>
          <cell r="BK16">
            <v>0.38300000000000001</v>
          </cell>
          <cell r="BL16">
            <v>0.39</v>
          </cell>
          <cell r="BM16">
            <v>0.39500000000000002</v>
          </cell>
          <cell r="BN16" t="str">
            <v>B</v>
          </cell>
          <cell r="BO16" t="str">
            <v>B</v>
          </cell>
          <cell r="BP16" t="str">
            <v>B</v>
          </cell>
          <cell r="BQ16" t="str">
            <v>SA</v>
          </cell>
          <cell r="BR16" t="str">
            <v>SA</v>
          </cell>
          <cell r="BS16" t="str">
            <v>SA</v>
          </cell>
          <cell r="BT16">
            <v>12957</v>
          </cell>
          <cell r="BU16">
            <v>13195</v>
          </cell>
          <cell r="BV16">
            <v>13357</v>
          </cell>
          <cell r="BW16">
            <v>3110</v>
          </cell>
          <cell r="BX16">
            <v>3110</v>
          </cell>
          <cell r="BY16">
            <v>3110</v>
          </cell>
          <cell r="BZ16">
            <v>3280</v>
          </cell>
          <cell r="CA16">
            <v>3280</v>
          </cell>
          <cell r="CB16">
            <v>3280</v>
          </cell>
          <cell r="CC16">
            <v>0.40400000000000003</v>
          </cell>
          <cell r="CD16">
            <v>0.41199999999999998</v>
          </cell>
          <cell r="CE16">
            <v>0.41699999999999998</v>
          </cell>
          <cell r="CF16">
            <v>0.38300000000000001</v>
          </cell>
          <cell r="CG16">
            <v>0.39</v>
          </cell>
          <cell r="CH16">
            <v>0.39500000000000002</v>
          </cell>
          <cell r="CI16" t="str">
            <v>B</v>
          </cell>
          <cell r="CJ16" t="str">
            <v>B</v>
          </cell>
          <cell r="CK16" t="str">
            <v>B</v>
          </cell>
          <cell r="CL16" t="str">
            <v>N</v>
          </cell>
        </row>
        <row r="17">
          <cell r="B17" t="str">
            <v>10070.2</v>
          </cell>
          <cell r="C17" t="str">
            <v>BROAD ST (US41/SR45)</v>
          </cell>
          <cell r="D17" t="str">
            <v>AIRPORT BLVD</v>
          </cell>
          <cell r="E17" t="str">
            <v>SPRING HILL DR</v>
          </cell>
          <cell r="F17" t="str">
            <v>085100</v>
          </cell>
          <cell r="G17" t="str">
            <v>A</v>
          </cell>
          <cell r="H17">
            <v>1.0061</v>
          </cell>
          <cell r="I17">
            <v>10</v>
          </cell>
          <cell r="J17">
            <v>10</v>
          </cell>
          <cell r="K17">
            <v>12</v>
          </cell>
          <cell r="L17" t="str">
            <v>T</v>
          </cell>
          <cell r="M17" t="str">
            <v>T</v>
          </cell>
          <cell r="N17" t="str">
            <v>T</v>
          </cell>
          <cell r="O17" t="str">
            <v>C</v>
          </cell>
          <cell r="P17" t="str">
            <v>C</v>
          </cell>
          <cell r="Q17" t="str">
            <v>C</v>
          </cell>
          <cell r="R17" t="str">
            <v>SA</v>
          </cell>
          <cell r="S17" t="str">
            <v>SA</v>
          </cell>
          <cell r="T17" t="str">
            <v>SA</v>
          </cell>
          <cell r="U17">
            <v>3</v>
          </cell>
          <cell r="V17">
            <v>3</v>
          </cell>
          <cell r="W17">
            <v>3</v>
          </cell>
          <cell r="X17" t="str">
            <v>SR</v>
          </cell>
          <cell r="Y17" t="str">
            <v>SR</v>
          </cell>
          <cell r="Z17" t="str">
            <v>SR</v>
          </cell>
          <cell r="AA17">
            <v>1</v>
          </cell>
          <cell r="AB17">
            <v>1</v>
          </cell>
          <cell r="AC17">
            <v>1</v>
          </cell>
          <cell r="AD17" t="str">
            <v>N</v>
          </cell>
          <cell r="AE17" t="str">
            <v>N</v>
          </cell>
          <cell r="AF17" t="str">
            <v>N</v>
          </cell>
          <cell r="AG17" t="str">
            <v>4D</v>
          </cell>
          <cell r="AH17" t="str">
            <v>4D</v>
          </cell>
          <cell r="AI17" t="str">
            <v>4D</v>
          </cell>
          <cell r="AJ17">
            <v>1</v>
          </cell>
          <cell r="AK17">
            <v>1</v>
          </cell>
          <cell r="AL17">
            <v>1</v>
          </cell>
          <cell r="AM17">
            <v>9.7000000000000003E-2</v>
          </cell>
          <cell r="AN17">
            <v>9.7000000000000003E-2</v>
          </cell>
          <cell r="AO17">
            <v>9.7000000000000003E-2</v>
          </cell>
          <cell r="AP17">
            <v>0.55000000000000004</v>
          </cell>
          <cell r="AQ17">
            <v>0.55000000000000004</v>
          </cell>
          <cell r="AR17">
            <v>0.55000000000000004</v>
          </cell>
          <cell r="AS17">
            <v>0.91</v>
          </cell>
          <cell r="AT17">
            <v>0.91</v>
          </cell>
          <cell r="AU17">
            <v>0.91</v>
          </cell>
          <cell r="AV17">
            <v>12957</v>
          </cell>
          <cell r="AW17">
            <v>13195</v>
          </cell>
          <cell r="AX17">
            <v>13357</v>
          </cell>
          <cell r="AY17">
            <v>1257</v>
          </cell>
          <cell r="AZ17">
            <v>1280</v>
          </cell>
          <cell r="BA17">
            <v>1296</v>
          </cell>
          <cell r="BB17">
            <v>3110</v>
          </cell>
          <cell r="BC17">
            <v>3110</v>
          </cell>
          <cell r="BD17">
            <v>3110</v>
          </cell>
          <cell r="BE17">
            <v>3280</v>
          </cell>
          <cell r="BF17">
            <v>3280</v>
          </cell>
          <cell r="BG17">
            <v>3280</v>
          </cell>
          <cell r="BH17">
            <v>0.40400000000000003</v>
          </cell>
          <cell r="BI17">
            <v>0.41199999999999998</v>
          </cell>
          <cell r="BJ17">
            <v>0.41699999999999998</v>
          </cell>
          <cell r="BK17">
            <v>0.38300000000000001</v>
          </cell>
          <cell r="BL17">
            <v>0.39</v>
          </cell>
          <cell r="BM17">
            <v>0.39500000000000002</v>
          </cell>
          <cell r="BN17" t="str">
            <v>B</v>
          </cell>
          <cell r="BO17" t="str">
            <v>B</v>
          </cell>
          <cell r="BP17" t="str">
            <v>B</v>
          </cell>
          <cell r="BQ17" t="str">
            <v>SA</v>
          </cell>
          <cell r="BR17" t="str">
            <v>SA</v>
          </cell>
          <cell r="BS17" t="str">
            <v>SA</v>
          </cell>
          <cell r="BT17">
            <v>12957</v>
          </cell>
          <cell r="BU17">
            <v>13195</v>
          </cell>
          <cell r="BV17">
            <v>13357</v>
          </cell>
          <cell r="BW17">
            <v>3110</v>
          </cell>
          <cell r="BX17">
            <v>3110</v>
          </cell>
          <cell r="BY17">
            <v>3110</v>
          </cell>
          <cell r="BZ17">
            <v>3280</v>
          </cell>
          <cell r="CA17">
            <v>3280</v>
          </cell>
          <cell r="CB17">
            <v>3280</v>
          </cell>
          <cell r="CC17">
            <v>0.40400000000000003</v>
          </cell>
          <cell r="CD17">
            <v>0.41199999999999998</v>
          </cell>
          <cell r="CE17">
            <v>0.41699999999999998</v>
          </cell>
          <cell r="CF17">
            <v>0.38300000000000001</v>
          </cell>
          <cell r="CG17">
            <v>0.39</v>
          </cell>
          <cell r="CH17">
            <v>0.39500000000000002</v>
          </cell>
          <cell r="CI17" t="str">
            <v>B</v>
          </cell>
          <cell r="CJ17" t="str">
            <v>B</v>
          </cell>
          <cell r="CK17" t="str">
            <v>B</v>
          </cell>
          <cell r="CL17" t="str">
            <v>N</v>
          </cell>
        </row>
        <row r="18">
          <cell r="B18" t="str">
            <v>10080</v>
          </cell>
          <cell r="C18" t="str">
            <v>BROAD ST (US41/SR45)</v>
          </cell>
          <cell r="D18" t="str">
            <v>SPRING HILL DR</v>
          </cell>
          <cell r="E18" t="str">
            <v>POWELL RD</v>
          </cell>
          <cell r="F18" t="str">
            <v>085101</v>
          </cell>
          <cell r="G18" t="str">
            <v>B</v>
          </cell>
          <cell r="H18">
            <v>1.0170999999999999</v>
          </cell>
          <cell r="I18">
            <v>11</v>
          </cell>
          <cell r="J18">
            <v>11</v>
          </cell>
          <cell r="K18">
            <v>13</v>
          </cell>
          <cell r="L18" t="str">
            <v>T</v>
          </cell>
          <cell r="M18" t="str">
            <v>T</v>
          </cell>
          <cell r="N18" t="str">
            <v>T</v>
          </cell>
          <cell r="O18" t="str">
            <v>C</v>
          </cell>
          <cell r="P18" t="str">
            <v>C</v>
          </cell>
          <cell r="Q18" t="str">
            <v>C</v>
          </cell>
          <cell r="R18" t="str">
            <v>SA</v>
          </cell>
          <cell r="S18" t="str">
            <v>SA</v>
          </cell>
          <cell r="T18" t="str">
            <v>SA</v>
          </cell>
          <cell r="U18">
            <v>3</v>
          </cell>
          <cell r="V18">
            <v>3</v>
          </cell>
          <cell r="W18">
            <v>3</v>
          </cell>
          <cell r="X18" t="str">
            <v>SR</v>
          </cell>
          <cell r="Y18" t="str">
            <v>SR</v>
          </cell>
          <cell r="Z18" t="str">
            <v>SR</v>
          </cell>
          <cell r="AA18">
            <v>1</v>
          </cell>
          <cell r="AB18">
            <v>1</v>
          </cell>
          <cell r="AC18">
            <v>1</v>
          </cell>
          <cell r="AD18" t="str">
            <v>N</v>
          </cell>
          <cell r="AE18" t="str">
            <v>N</v>
          </cell>
          <cell r="AF18" t="str">
            <v>N</v>
          </cell>
          <cell r="AG18" t="str">
            <v>4D</v>
          </cell>
          <cell r="AH18" t="str">
            <v>4D</v>
          </cell>
          <cell r="AI18" t="str">
            <v>4D</v>
          </cell>
          <cell r="AJ18">
            <v>1</v>
          </cell>
          <cell r="AK18">
            <v>1</v>
          </cell>
          <cell r="AL18">
            <v>1</v>
          </cell>
          <cell r="AM18">
            <v>9.7000000000000003E-2</v>
          </cell>
          <cell r="AN18">
            <v>9.7000000000000003E-2</v>
          </cell>
          <cell r="AO18">
            <v>9.7000000000000003E-2</v>
          </cell>
          <cell r="AP18">
            <v>0.55000000000000004</v>
          </cell>
          <cell r="AQ18">
            <v>0.55000000000000004</v>
          </cell>
          <cell r="AR18">
            <v>0.55000000000000004</v>
          </cell>
          <cell r="AS18">
            <v>0.91</v>
          </cell>
          <cell r="AT18">
            <v>0.91</v>
          </cell>
          <cell r="AU18">
            <v>0.91</v>
          </cell>
          <cell r="AV18">
            <v>17483</v>
          </cell>
          <cell r="AW18">
            <v>18395</v>
          </cell>
          <cell r="AX18">
            <v>19030</v>
          </cell>
          <cell r="AY18">
            <v>1696</v>
          </cell>
          <cell r="AZ18">
            <v>1784</v>
          </cell>
          <cell r="BA18">
            <v>1846</v>
          </cell>
          <cell r="BB18">
            <v>3110</v>
          </cell>
          <cell r="BC18">
            <v>3110</v>
          </cell>
          <cell r="BD18">
            <v>3110</v>
          </cell>
          <cell r="BE18">
            <v>3280</v>
          </cell>
          <cell r="BF18">
            <v>3280</v>
          </cell>
          <cell r="BG18">
            <v>3280</v>
          </cell>
          <cell r="BH18">
            <v>0.54500000000000004</v>
          </cell>
          <cell r="BI18">
            <v>0.57399999999999995</v>
          </cell>
          <cell r="BJ18">
            <v>0.59399999999999997</v>
          </cell>
          <cell r="BK18">
            <v>0.51700000000000002</v>
          </cell>
          <cell r="BL18">
            <v>0.54400000000000004</v>
          </cell>
          <cell r="BM18">
            <v>0.56299999999999994</v>
          </cell>
          <cell r="BN18" t="str">
            <v>B</v>
          </cell>
          <cell r="BO18" t="str">
            <v>B</v>
          </cell>
          <cell r="BP18" t="str">
            <v>B</v>
          </cell>
          <cell r="BQ18" t="str">
            <v>SA</v>
          </cell>
          <cell r="BR18" t="str">
            <v>SA</v>
          </cell>
          <cell r="BS18" t="str">
            <v>SA</v>
          </cell>
          <cell r="BT18">
            <v>17483</v>
          </cell>
          <cell r="BU18">
            <v>18395</v>
          </cell>
          <cell r="BV18">
            <v>19030</v>
          </cell>
          <cell r="BW18">
            <v>3110</v>
          </cell>
          <cell r="BX18">
            <v>3110</v>
          </cell>
          <cell r="BY18">
            <v>3110</v>
          </cell>
          <cell r="BZ18">
            <v>3280</v>
          </cell>
          <cell r="CA18">
            <v>3280</v>
          </cell>
          <cell r="CB18">
            <v>3280</v>
          </cell>
          <cell r="CC18">
            <v>0.54500000000000004</v>
          </cell>
          <cell r="CD18">
            <v>0.57399999999999995</v>
          </cell>
          <cell r="CE18">
            <v>0.59399999999999997</v>
          </cell>
          <cell r="CF18">
            <v>0.51700000000000002</v>
          </cell>
          <cell r="CG18">
            <v>0.54400000000000004</v>
          </cell>
          <cell r="CH18">
            <v>0.56299999999999994</v>
          </cell>
          <cell r="CI18" t="str">
            <v>B</v>
          </cell>
          <cell r="CJ18" t="str">
            <v>B</v>
          </cell>
          <cell r="CK18" t="str">
            <v>B</v>
          </cell>
          <cell r="CL18" t="str">
            <v>N</v>
          </cell>
        </row>
        <row r="19">
          <cell r="B19" t="str">
            <v>10090</v>
          </cell>
          <cell r="C19" t="str">
            <v>BROAD ST (US41/SR45)</v>
          </cell>
          <cell r="D19" t="str">
            <v>POWELL RD</v>
          </cell>
          <cell r="E19" t="str">
            <v>PINE CABIN RD</v>
          </cell>
          <cell r="F19" t="str">
            <v>085102</v>
          </cell>
          <cell r="G19" t="str">
            <v>B</v>
          </cell>
          <cell r="H19">
            <v>1.0041</v>
          </cell>
          <cell r="I19">
            <v>12</v>
          </cell>
          <cell r="J19">
            <v>12</v>
          </cell>
          <cell r="K19">
            <v>14</v>
          </cell>
          <cell r="L19" t="str">
            <v>T</v>
          </cell>
          <cell r="M19" t="str">
            <v>T</v>
          </cell>
          <cell r="N19" t="str">
            <v>T</v>
          </cell>
          <cell r="O19" t="str">
            <v>C</v>
          </cell>
          <cell r="P19" t="str">
            <v>C</v>
          </cell>
          <cell r="Q19" t="str">
            <v>C</v>
          </cell>
          <cell r="R19" t="str">
            <v>NA</v>
          </cell>
          <cell r="S19" t="str">
            <v>NA</v>
          </cell>
          <cell r="T19" t="str">
            <v>NA</v>
          </cell>
          <cell r="U19">
            <v>3</v>
          </cell>
          <cell r="V19">
            <v>3</v>
          </cell>
          <cell r="W19">
            <v>3</v>
          </cell>
          <cell r="X19" t="str">
            <v>SR</v>
          </cell>
          <cell r="Y19" t="str">
            <v>SR</v>
          </cell>
          <cell r="Z19" t="str">
            <v>SR</v>
          </cell>
          <cell r="AA19">
            <v>1</v>
          </cell>
          <cell r="AB19">
            <v>1</v>
          </cell>
          <cell r="AC19">
            <v>1</v>
          </cell>
          <cell r="AD19" t="str">
            <v>N</v>
          </cell>
          <cell r="AE19" t="str">
            <v>N</v>
          </cell>
          <cell r="AF19" t="str">
            <v>N</v>
          </cell>
          <cell r="AG19" t="str">
            <v>6D</v>
          </cell>
          <cell r="AH19" t="str">
            <v>6D</v>
          </cell>
          <cell r="AI19" t="str">
            <v>6D</v>
          </cell>
          <cell r="AJ19">
            <v>0</v>
          </cell>
          <cell r="AK19">
            <v>0</v>
          </cell>
          <cell r="AL19">
            <v>0</v>
          </cell>
          <cell r="AM19">
            <v>9.7000000000000003E-2</v>
          </cell>
          <cell r="AN19">
            <v>9.7000000000000003E-2</v>
          </cell>
          <cell r="AO19">
            <v>9.7000000000000003E-2</v>
          </cell>
          <cell r="AP19">
            <v>0.55000000000000004</v>
          </cell>
          <cell r="AQ19">
            <v>0.55000000000000004</v>
          </cell>
          <cell r="AR19">
            <v>0.55000000000000004</v>
          </cell>
          <cell r="AS19">
            <v>0.91</v>
          </cell>
          <cell r="AT19">
            <v>0.91</v>
          </cell>
          <cell r="AU19">
            <v>0.91</v>
          </cell>
          <cell r="AV19">
            <v>21173</v>
          </cell>
          <cell r="AW19">
            <v>21434</v>
          </cell>
          <cell r="AX19">
            <v>21610</v>
          </cell>
          <cell r="AY19">
            <v>2054</v>
          </cell>
          <cell r="AZ19">
            <v>2079</v>
          </cell>
          <cell r="BA19">
            <v>2096</v>
          </cell>
          <cell r="BB19">
            <v>6600</v>
          </cell>
          <cell r="BC19">
            <v>6600</v>
          </cell>
          <cell r="BD19">
            <v>6600</v>
          </cell>
          <cell r="BE19">
            <v>9700</v>
          </cell>
          <cell r="BF19">
            <v>9700</v>
          </cell>
          <cell r="BG19">
            <v>9700</v>
          </cell>
          <cell r="BH19">
            <v>0.311</v>
          </cell>
          <cell r="BI19">
            <v>0.315</v>
          </cell>
          <cell r="BJ19">
            <v>0.318</v>
          </cell>
          <cell r="BK19">
            <v>0.21199999999999999</v>
          </cell>
          <cell r="BL19">
            <v>0.214</v>
          </cell>
          <cell r="BM19">
            <v>0.216</v>
          </cell>
          <cell r="BN19" t="str">
            <v>B</v>
          </cell>
          <cell r="BO19" t="str">
            <v>B</v>
          </cell>
          <cell r="BP19" t="str">
            <v>B</v>
          </cell>
          <cell r="BQ19" t="str">
            <v>NA</v>
          </cell>
          <cell r="BR19" t="str">
            <v>NA</v>
          </cell>
          <cell r="BS19" t="str">
            <v>NA</v>
          </cell>
          <cell r="BT19">
            <v>21173</v>
          </cell>
          <cell r="BU19">
            <v>21434</v>
          </cell>
          <cell r="BV19">
            <v>21610</v>
          </cell>
          <cell r="BW19">
            <v>6600</v>
          </cell>
          <cell r="BX19">
            <v>6600</v>
          </cell>
          <cell r="BY19">
            <v>6600</v>
          </cell>
          <cell r="BZ19">
            <v>9700</v>
          </cell>
          <cell r="CA19">
            <v>9700</v>
          </cell>
          <cell r="CB19">
            <v>9700</v>
          </cell>
          <cell r="CC19">
            <v>0.311</v>
          </cell>
          <cell r="CD19">
            <v>0.315</v>
          </cell>
          <cell r="CE19">
            <v>0.318</v>
          </cell>
          <cell r="CF19">
            <v>0.21199999999999999</v>
          </cell>
          <cell r="CG19">
            <v>0.214</v>
          </cell>
          <cell r="CH19">
            <v>0.216</v>
          </cell>
          <cell r="CI19" t="str">
            <v>B</v>
          </cell>
          <cell r="CJ19" t="str">
            <v>B</v>
          </cell>
          <cell r="CK19" t="str">
            <v>B</v>
          </cell>
          <cell r="CL19" t="str">
            <v>N</v>
          </cell>
        </row>
        <row r="20">
          <cell r="B20" t="str">
            <v>10100</v>
          </cell>
          <cell r="C20" t="str">
            <v>BROAD ST (US41/SR45)</v>
          </cell>
          <cell r="D20" t="str">
            <v>PINE CABIN RD</v>
          </cell>
          <cell r="E20" t="str">
            <v>HENNES COVE</v>
          </cell>
          <cell r="F20" t="str">
            <v>085102</v>
          </cell>
          <cell r="G20" t="str">
            <v>B</v>
          </cell>
          <cell r="H20">
            <v>1.0041</v>
          </cell>
          <cell r="I20">
            <v>12</v>
          </cell>
          <cell r="J20">
            <v>12</v>
          </cell>
          <cell r="K20">
            <v>14</v>
          </cell>
          <cell r="L20" t="str">
            <v>T</v>
          </cell>
          <cell r="M20" t="str">
            <v>T</v>
          </cell>
          <cell r="N20" t="str">
            <v>T</v>
          </cell>
          <cell r="O20" t="str">
            <v>C</v>
          </cell>
          <cell r="P20" t="str">
            <v>C</v>
          </cell>
          <cell r="Q20" t="str">
            <v>C</v>
          </cell>
          <cell r="R20" t="str">
            <v>NA</v>
          </cell>
          <cell r="S20" t="str">
            <v>NA</v>
          </cell>
          <cell r="T20" t="str">
            <v>NA</v>
          </cell>
          <cell r="U20">
            <v>3</v>
          </cell>
          <cell r="V20">
            <v>3</v>
          </cell>
          <cell r="W20">
            <v>3</v>
          </cell>
          <cell r="X20" t="str">
            <v>SR</v>
          </cell>
          <cell r="Y20" t="str">
            <v>SR</v>
          </cell>
          <cell r="Z20" t="str">
            <v>SR</v>
          </cell>
          <cell r="AA20">
            <v>1</v>
          </cell>
          <cell r="AB20">
            <v>1</v>
          </cell>
          <cell r="AC20">
            <v>1</v>
          </cell>
          <cell r="AD20" t="str">
            <v>N</v>
          </cell>
          <cell r="AE20" t="str">
            <v>N</v>
          </cell>
          <cell r="AF20" t="str">
            <v>N</v>
          </cell>
          <cell r="AG20" t="str">
            <v>6D</v>
          </cell>
          <cell r="AH20" t="str">
            <v>6D</v>
          </cell>
          <cell r="AI20" t="str">
            <v>6D</v>
          </cell>
          <cell r="AJ20">
            <v>0</v>
          </cell>
          <cell r="AK20">
            <v>0</v>
          </cell>
          <cell r="AL20">
            <v>0</v>
          </cell>
          <cell r="AM20">
            <v>9.7000000000000003E-2</v>
          </cell>
          <cell r="AN20">
            <v>9.7000000000000003E-2</v>
          </cell>
          <cell r="AO20">
            <v>9.7000000000000003E-2</v>
          </cell>
          <cell r="AP20">
            <v>0.55000000000000004</v>
          </cell>
          <cell r="AQ20">
            <v>0.55000000000000004</v>
          </cell>
          <cell r="AR20">
            <v>0.55000000000000004</v>
          </cell>
          <cell r="AS20">
            <v>0.91</v>
          </cell>
          <cell r="AT20">
            <v>0.91</v>
          </cell>
          <cell r="AU20">
            <v>0.91</v>
          </cell>
          <cell r="AV20">
            <v>21173</v>
          </cell>
          <cell r="AW20">
            <v>21434</v>
          </cell>
          <cell r="AX20">
            <v>21610</v>
          </cell>
          <cell r="AY20">
            <v>2054</v>
          </cell>
          <cell r="AZ20">
            <v>2079</v>
          </cell>
          <cell r="BA20">
            <v>2096</v>
          </cell>
          <cell r="BB20">
            <v>6600</v>
          </cell>
          <cell r="BC20">
            <v>6600</v>
          </cell>
          <cell r="BD20">
            <v>6600</v>
          </cell>
          <cell r="BE20">
            <v>9700</v>
          </cell>
          <cell r="BF20">
            <v>9700</v>
          </cell>
          <cell r="BG20">
            <v>9700</v>
          </cell>
          <cell r="BH20">
            <v>0.311</v>
          </cell>
          <cell r="BI20">
            <v>0.315</v>
          </cell>
          <cell r="BJ20">
            <v>0.318</v>
          </cell>
          <cell r="BK20">
            <v>0.21199999999999999</v>
          </cell>
          <cell r="BL20">
            <v>0.214</v>
          </cell>
          <cell r="BM20">
            <v>0.216</v>
          </cell>
          <cell r="BN20" t="str">
            <v>B</v>
          </cell>
          <cell r="BO20" t="str">
            <v>B</v>
          </cell>
          <cell r="BP20" t="str">
            <v>B</v>
          </cell>
          <cell r="BQ20" t="str">
            <v>NA</v>
          </cell>
          <cell r="BR20" t="str">
            <v>NA</v>
          </cell>
          <cell r="BS20" t="str">
            <v>NA</v>
          </cell>
          <cell r="BT20">
            <v>21173</v>
          </cell>
          <cell r="BU20">
            <v>21434</v>
          </cell>
          <cell r="BV20">
            <v>21610</v>
          </cell>
          <cell r="BW20">
            <v>6600</v>
          </cell>
          <cell r="BX20">
            <v>6600</v>
          </cell>
          <cell r="BY20">
            <v>6600</v>
          </cell>
          <cell r="BZ20">
            <v>9700</v>
          </cell>
          <cell r="CA20">
            <v>9700</v>
          </cell>
          <cell r="CB20">
            <v>9700</v>
          </cell>
          <cell r="CC20">
            <v>0.311</v>
          </cell>
          <cell r="CD20">
            <v>0.315</v>
          </cell>
          <cell r="CE20">
            <v>0.318</v>
          </cell>
          <cell r="CF20">
            <v>0.21199999999999999</v>
          </cell>
          <cell r="CG20">
            <v>0.214</v>
          </cell>
          <cell r="CH20">
            <v>0.216</v>
          </cell>
          <cell r="CI20" t="str">
            <v>B</v>
          </cell>
          <cell r="CJ20" t="str">
            <v>B</v>
          </cell>
          <cell r="CK20" t="str">
            <v>B</v>
          </cell>
          <cell r="CL20" t="str">
            <v>N</v>
          </cell>
        </row>
        <row r="21">
          <cell r="B21" t="str">
            <v>10110.1</v>
          </cell>
          <cell r="C21" t="str">
            <v>BROAD ST (US41/SR45)</v>
          </cell>
          <cell r="D21" t="str">
            <v>HENNES COVE</v>
          </cell>
          <cell r="E21" t="str">
            <v>JOHN MARTIN LN</v>
          </cell>
          <cell r="F21" t="str">
            <v>085102</v>
          </cell>
          <cell r="G21" t="str">
            <v>B</v>
          </cell>
          <cell r="H21">
            <v>1.0041</v>
          </cell>
          <cell r="I21">
            <v>12</v>
          </cell>
          <cell r="J21">
            <v>12</v>
          </cell>
          <cell r="K21">
            <v>14</v>
          </cell>
          <cell r="L21" t="str">
            <v>T</v>
          </cell>
          <cell r="M21" t="str">
            <v>T</v>
          </cell>
          <cell r="N21" t="str">
            <v>T</v>
          </cell>
          <cell r="O21" t="str">
            <v>C</v>
          </cell>
          <cell r="P21" t="str">
            <v>C</v>
          </cell>
          <cell r="Q21" t="str">
            <v>C</v>
          </cell>
          <cell r="R21" t="str">
            <v>NA</v>
          </cell>
          <cell r="S21" t="str">
            <v>NA</v>
          </cell>
          <cell r="T21" t="str">
            <v>NA</v>
          </cell>
          <cell r="U21">
            <v>3</v>
          </cell>
          <cell r="V21">
            <v>3</v>
          </cell>
          <cell r="W21">
            <v>3</v>
          </cell>
          <cell r="X21" t="str">
            <v>SR</v>
          </cell>
          <cell r="Y21" t="str">
            <v>SR</v>
          </cell>
          <cell r="Z21" t="str">
            <v>SR</v>
          </cell>
          <cell r="AA21">
            <v>1</v>
          </cell>
          <cell r="AB21">
            <v>1</v>
          </cell>
          <cell r="AC21">
            <v>1</v>
          </cell>
          <cell r="AD21" t="str">
            <v>N</v>
          </cell>
          <cell r="AE21" t="str">
            <v>N</v>
          </cell>
          <cell r="AF21" t="str">
            <v>N</v>
          </cell>
          <cell r="AG21" t="str">
            <v>6D</v>
          </cell>
          <cell r="AH21" t="str">
            <v>6D</v>
          </cell>
          <cell r="AI21" t="str">
            <v>6D</v>
          </cell>
          <cell r="AJ21">
            <v>0</v>
          </cell>
          <cell r="AK21">
            <v>0</v>
          </cell>
          <cell r="AL21">
            <v>0</v>
          </cell>
          <cell r="AM21">
            <v>9.7000000000000003E-2</v>
          </cell>
          <cell r="AN21">
            <v>9.7000000000000003E-2</v>
          </cell>
          <cell r="AO21">
            <v>9.7000000000000003E-2</v>
          </cell>
          <cell r="AP21">
            <v>0.55000000000000004</v>
          </cell>
          <cell r="AQ21">
            <v>0.55000000000000004</v>
          </cell>
          <cell r="AR21">
            <v>0.55000000000000004</v>
          </cell>
          <cell r="AS21">
            <v>0.91</v>
          </cell>
          <cell r="AT21">
            <v>0.91</v>
          </cell>
          <cell r="AU21">
            <v>0.91</v>
          </cell>
          <cell r="AV21">
            <v>21173</v>
          </cell>
          <cell r="AW21">
            <v>21434</v>
          </cell>
          <cell r="AX21">
            <v>21610</v>
          </cell>
          <cell r="AY21">
            <v>2054</v>
          </cell>
          <cell r="AZ21">
            <v>2079</v>
          </cell>
          <cell r="BA21">
            <v>2096</v>
          </cell>
          <cell r="BB21">
            <v>6600</v>
          </cell>
          <cell r="BC21">
            <v>6600</v>
          </cell>
          <cell r="BD21">
            <v>6600</v>
          </cell>
          <cell r="BE21">
            <v>9700</v>
          </cell>
          <cell r="BF21">
            <v>9700</v>
          </cell>
          <cell r="BG21">
            <v>9700</v>
          </cell>
          <cell r="BH21">
            <v>0.311</v>
          </cell>
          <cell r="BI21">
            <v>0.315</v>
          </cell>
          <cell r="BJ21">
            <v>0.318</v>
          </cell>
          <cell r="BK21">
            <v>0.21199999999999999</v>
          </cell>
          <cell r="BL21">
            <v>0.214</v>
          </cell>
          <cell r="BM21">
            <v>0.216</v>
          </cell>
          <cell r="BN21" t="str">
            <v>B</v>
          </cell>
          <cell r="BO21" t="str">
            <v>B</v>
          </cell>
          <cell r="BP21" t="str">
            <v>B</v>
          </cell>
          <cell r="BQ21" t="str">
            <v>NA</v>
          </cell>
          <cell r="BR21" t="str">
            <v>NA</v>
          </cell>
          <cell r="BS21" t="str">
            <v>NA</v>
          </cell>
          <cell r="BT21">
            <v>21173</v>
          </cell>
          <cell r="BU21">
            <v>21434</v>
          </cell>
          <cell r="BV21">
            <v>21610</v>
          </cell>
          <cell r="BW21">
            <v>6600</v>
          </cell>
          <cell r="BX21">
            <v>6600</v>
          </cell>
          <cell r="BY21">
            <v>6600</v>
          </cell>
          <cell r="BZ21">
            <v>9700</v>
          </cell>
          <cell r="CA21">
            <v>9700</v>
          </cell>
          <cell r="CB21">
            <v>9700</v>
          </cell>
          <cell r="CC21">
            <v>0.311</v>
          </cell>
          <cell r="CD21">
            <v>0.315</v>
          </cell>
          <cell r="CE21">
            <v>0.318</v>
          </cell>
          <cell r="CF21">
            <v>0.21199999999999999</v>
          </cell>
          <cell r="CG21">
            <v>0.214</v>
          </cell>
          <cell r="CH21">
            <v>0.216</v>
          </cell>
          <cell r="CI21" t="str">
            <v>B</v>
          </cell>
          <cell r="CJ21" t="str">
            <v>B</v>
          </cell>
          <cell r="CK21" t="str">
            <v>B</v>
          </cell>
          <cell r="CL21" t="str">
            <v>N</v>
          </cell>
        </row>
        <row r="22">
          <cell r="B22" t="str">
            <v>10110.2</v>
          </cell>
          <cell r="C22" t="str">
            <v>BROAD ST (US41/SR45)</v>
          </cell>
          <cell r="D22" t="str">
            <v>JOHN MARTIN LN</v>
          </cell>
          <cell r="E22" t="str">
            <v>VFW RD</v>
          </cell>
          <cell r="F22" t="str">
            <v>085102</v>
          </cell>
          <cell r="G22" t="str">
            <v>B</v>
          </cell>
          <cell r="H22">
            <v>1.0041</v>
          </cell>
          <cell r="I22">
            <v>12</v>
          </cell>
          <cell r="J22">
            <v>12</v>
          </cell>
          <cell r="K22">
            <v>14</v>
          </cell>
          <cell r="L22" t="str">
            <v>T</v>
          </cell>
          <cell r="M22" t="str">
            <v>T</v>
          </cell>
          <cell r="N22" t="str">
            <v>T</v>
          </cell>
          <cell r="O22" t="str">
            <v>C</v>
          </cell>
          <cell r="P22" t="str">
            <v>C</v>
          </cell>
          <cell r="Q22" t="str">
            <v>C</v>
          </cell>
          <cell r="R22" t="str">
            <v>NA</v>
          </cell>
          <cell r="S22" t="str">
            <v>NA</v>
          </cell>
          <cell r="T22" t="str">
            <v>NA</v>
          </cell>
          <cell r="U22">
            <v>3</v>
          </cell>
          <cell r="V22">
            <v>3</v>
          </cell>
          <cell r="W22">
            <v>3</v>
          </cell>
          <cell r="X22" t="str">
            <v>SR</v>
          </cell>
          <cell r="Y22" t="str">
            <v>SR</v>
          </cell>
          <cell r="Z22" t="str">
            <v>SR</v>
          </cell>
          <cell r="AA22">
            <v>1</v>
          </cell>
          <cell r="AB22">
            <v>1</v>
          </cell>
          <cell r="AC22">
            <v>1</v>
          </cell>
          <cell r="AD22" t="str">
            <v>N</v>
          </cell>
          <cell r="AE22" t="str">
            <v>N</v>
          </cell>
          <cell r="AF22" t="str">
            <v>N</v>
          </cell>
          <cell r="AG22" t="str">
            <v>6D</v>
          </cell>
          <cell r="AH22" t="str">
            <v>6D</v>
          </cell>
          <cell r="AI22" t="str">
            <v>6D</v>
          </cell>
          <cell r="AJ22">
            <v>0</v>
          </cell>
          <cell r="AK22">
            <v>0</v>
          </cell>
          <cell r="AL22">
            <v>0</v>
          </cell>
          <cell r="AM22">
            <v>9.7000000000000003E-2</v>
          </cell>
          <cell r="AN22">
            <v>9.7000000000000003E-2</v>
          </cell>
          <cell r="AO22">
            <v>9.7000000000000003E-2</v>
          </cell>
          <cell r="AP22">
            <v>0.55000000000000004</v>
          </cell>
          <cell r="AQ22">
            <v>0.55000000000000004</v>
          </cell>
          <cell r="AR22">
            <v>0.55000000000000004</v>
          </cell>
          <cell r="AS22">
            <v>0.91</v>
          </cell>
          <cell r="AT22">
            <v>0.91</v>
          </cell>
          <cell r="AU22">
            <v>0.91</v>
          </cell>
          <cell r="AV22">
            <v>21173</v>
          </cell>
          <cell r="AW22">
            <v>21434</v>
          </cell>
          <cell r="AX22">
            <v>21610</v>
          </cell>
          <cell r="AY22">
            <v>2054</v>
          </cell>
          <cell r="AZ22">
            <v>2079</v>
          </cell>
          <cell r="BA22">
            <v>2096</v>
          </cell>
          <cell r="BB22">
            <v>6600</v>
          </cell>
          <cell r="BC22">
            <v>6600</v>
          </cell>
          <cell r="BD22">
            <v>6600</v>
          </cell>
          <cell r="BE22">
            <v>9700</v>
          </cell>
          <cell r="BF22">
            <v>9700</v>
          </cell>
          <cell r="BG22">
            <v>9700</v>
          </cell>
          <cell r="BH22">
            <v>0.311</v>
          </cell>
          <cell r="BI22">
            <v>0.315</v>
          </cell>
          <cell r="BJ22">
            <v>0.318</v>
          </cell>
          <cell r="BK22">
            <v>0.21199999999999999</v>
          </cell>
          <cell r="BL22">
            <v>0.214</v>
          </cell>
          <cell r="BM22">
            <v>0.216</v>
          </cell>
          <cell r="BN22" t="str">
            <v>B</v>
          </cell>
          <cell r="BO22" t="str">
            <v>B</v>
          </cell>
          <cell r="BP22" t="str">
            <v>B</v>
          </cell>
          <cell r="BQ22" t="str">
            <v>NA</v>
          </cell>
          <cell r="BR22" t="str">
            <v>NA</v>
          </cell>
          <cell r="BS22" t="str">
            <v>NA</v>
          </cell>
          <cell r="BT22">
            <v>21173</v>
          </cell>
          <cell r="BU22">
            <v>21434</v>
          </cell>
          <cell r="BV22">
            <v>21610</v>
          </cell>
          <cell r="BW22">
            <v>6600</v>
          </cell>
          <cell r="BX22">
            <v>6600</v>
          </cell>
          <cell r="BY22">
            <v>6600</v>
          </cell>
          <cell r="BZ22">
            <v>9700</v>
          </cell>
          <cell r="CA22">
            <v>9700</v>
          </cell>
          <cell r="CB22">
            <v>9700</v>
          </cell>
          <cell r="CC22">
            <v>0.311</v>
          </cell>
          <cell r="CD22">
            <v>0.315</v>
          </cell>
          <cell r="CE22">
            <v>0.318</v>
          </cell>
          <cell r="CF22">
            <v>0.21199999999999999</v>
          </cell>
          <cell r="CG22">
            <v>0.214</v>
          </cell>
          <cell r="CH22">
            <v>0.216</v>
          </cell>
          <cell r="CI22" t="str">
            <v>B</v>
          </cell>
          <cell r="CJ22" t="str">
            <v>B</v>
          </cell>
          <cell r="CK22" t="str">
            <v>B</v>
          </cell>
          <cell r="CL22" t="str">
            <v>N</v>
          </cell>
        </row>
        <row r="23">
          <cell r="B23" t="str">
            <v>10115</v>
          </cell>
          <cell r="C23" t="str">
            <v>BROAD ST (US41/SR45)</v>
          </cell>
          <cell r="D23" t="str">
            <v>VFW RD</v>
          </cell>
          <cell r="E23" t="str">
            <v>WISCON RD</v>
          </cell>
          <cell r="F23" t="str">
            <v>085102</v>
          </cell>
          <cell r="G23" t="str">
            <v>B</v>
          </cell>
          <cell r="H23">
            <v>1.0041</v>
          </cell>
          <cell r="I23">
            <v>13</v>
          </cell>
          <cell r="J23">
            <v>13</v>
          </cell>
          <cell r="K23">
            <v>15</v>
          </cell>
          <cell r="L23" t="str">
            <v>T</v>
          </cell>
          <cell r="M23" t="str">
            <v>T</v>
          </cell>
          <cell r="N23" t="str">
            <v>T</v>
          </cell>
          <cell r="O23" t="str">
            <v>C</v>
          </cell>
          <cell r="P23" t="str">
            <v>C</v>
          </cell>
          <cell r="Q23" t="str">
            <v>C</v>
          </cell>
          <cell r="R23" t="str">
            <v>SA</v>
          </cell>
          <cell r="S23" t="str">
            <v>SA</v>
          </cell>
          <cell r="T23" t="str">
            <v>SA</v>
          </cell>
          <cell r="U23">
            <v>2</v>
          </cell>
          <cell r="V23">
            <v>2</v>
          </cell>
          <cell r="W23">
            <v>2</v>
          </cell>
          <cell r="X23" t="str">
            <v>SR</v>
          </cell>
          <cell r="Y23" t="str">
            <v>SR</v>
          </cell>
          <cell r="Z23" t="str">
            <v>SR</v>
          </cell>
          <cell r="AA23">
            <v>1</v>
          </cell>
          <cell r="AB23">
            <v>1</v>
          </cell>
          <cell r="AC23">
            <v>1</v>
          </cell>
          <cell r="AD23" t="str">
            <v>N</v>
          </cell>
          <cell r="AE23" t="str">
            <v>N</v>
          </cell>
          <cell r="AF23" t="str">
            <v>N</v>
          </cell>
          <cell r="AG23" t="str">
            <v>6D</v>
          </cell>
          <cell r="AH23" t="str">
            <v>6D</v>
          </cell>
          <cell r="AI23" t="str">
            <v>6D</v>
          </cell>
          <cell r="AJ23">
            <v>1</v>
          </cell>
          <cell r="AK23">
            <v>1</v>
          </cell>
          <cell r="AL23">
            <v>1</v>
          </cell>
          <cell r="AM23">
            <v>9.7000000000000003E-2</v>
          </cell>
          <cell r="AN23">
            <v>9.7000000000000003E-2</v>
          </cell>
          <cell r="AO23">
            <v>9.7000000000000003E-2</v>
          </cell>
          <cell r="AP23">
            <v>0.55000000000000004</v>
          </cell>
          <cell r="AQ23">
            <v>0.55000000000000004</v>
          </cell>
          <cell r="AR23">
            <v>0.55000000000000004</v>
          </cell>
          <cell r="AS23">
            <v>0.92500000000000004</v>
          </cell>
          <cell r="AT23">
            <v>0.92500000000000004</v>
          </cell>
          <cell r="AU23">
            <v>0.92500000000000004</v>
          </cell>
          <cell r="AV23">
            <v>21173</v>
          </cell>
          <cell r="AW23">
            <v>21434</v>
          </cell>
          <cell r="AX23">
            <v>21610</v>
          </cell>
          <cell r="AY23">
            <v>2054</v>
          </cell>
          <cell r="AZ23">
            <v>2079</v>
          </cell>
          <cell r="BA23">
            <v>2096</v>
          </cell>
          <cell r="BB23">
            <v>3790</v>
          </cell>
          <cell r="BC23">
            <v>3790</v>
          </cell>
          <cell r="BD23">
            <v>3790</v>
          </cell>
          <cell r="BE23">
            <v>5150</v>
          </cell>
          <cell r="BF23">
            <v>5150</v>
          </cell>
          <cell r="BG23">
            <v>5150</v>
          </cell>
          <cell r="BH23">
            <v>0.54200000000000004</v>
          </cell>
          <cell r="BI23">
            <v>0.54900000000000004</v>
          </cell>
          <cell r="BJ23">
            <v>0.55300000000000005</v>
          </cell>
          <cell r="BK23">
            <v>0.39900000000000002</v>
          </cell>
          <cell r="BL23">
            <v>0.40400000000000003</v>
          </cell>
          <cell r="BM23">
            <v>0.40699999999999997</v>
          </cell>
          <cell r="BN23" t="str">
            <v>C</v>
          </cell>
          <cell r="BO23" t="str">
            <v>C</v>
          </cell>
          <cell r="BP23" t="str">
            <v>C</v>
          </cell>
          <cell r="BQ23" t="str">
            <v>SA</v>
          </cell>
          <cell r="BR23" t="str">
            <v>SA</v>
          </cell>
          <cell r="BS23" t="str">
            <v>SA</v>
          </cell>
          <cell r="BT23">
            <v>22376</v>
          </cell>
          <cell r="BU23">
            <v>22900</v>
          </cell>
          <cell r="BV23">
            <v>23265</v>
          </cell>
          <cell r="BW23">
            <v>3790</v>
          </cell>
          <cell r="BX23">
            <v>3790</v>
          </cell>
          <cell r="BY23">
            <v>3790</v>
          </cell>
          <cell r="BZ23">
            <v>5150</v>
          </cell>
          <cell r="CA23">
            <v>5150</v>
          </cell>
          <cell r="CB23">
            <v>5150</v>
          </cell>
          <cell r="CC23">
            <v>0.57299999999999995</v>
          </cell>
          <cell r="CD23">
            <v>0.58599999999999997</v>
          </cell>
          <cell r="CE23">
            <v>0.59599999999999997</v>
          </cell>
          <cell r="CF23">
            <v>0.42099999999999999</v>
          </cell>
          <cell r="CG23">
            <v>0.43099999999999999</v>
          </cell>
          <cell r="CH23">
            <v>0.438</v>
          </cell>
          <cell r="CI23" t="str">
            <v>C</v>
          </cell>
          <cell r="CJ23" t="str">
            <v>C</v>
          </cell>
          <cell r="CK23" t="str">
            <v>C</v>
          </cell>
          <cell r="CL23" t="str">
            <v>N</v>
          </cell>
        </row>
        <row r="24">
          <cell r="B24" t="str">
            <v>10120</v>
          </cell>
          <cell r="C24" t="str">
            <v>BROAD ST (US41/SR45)</v>
          </cell>
          <cell r="D24" t="str">
            <v>WISCON RD</v>
          </cell>
          <cell r="E24" t="str">
            <v>CORTEZ BLVD (SR50)</v>
          </cell>
          <cell r="F24" t="str">
            <v>080044</v>
          </cell>
          <cell r="G24" t="str">
            <v>B</v>
          </cell>
          <cell r="H24">
            <v>1.0018</v>
          </cell>
          <cell r="I24">
            <v>13</v>
          </cell>
          <cell r="J24">
            <v>13</v>
          </cell>
          <cell r="K24">
            <v>15</v>
          </cell>
          <cell r="L24" t="str">
            <v>T</v>
          </cell>
          <cell r="M24" t="str">
            <v>T</v>
          </cell>
          <cell r="N24" t="str">
            <v>T</v>
          </cell>
          <cell r="O24" t="str">
            <v>C</v>
          </cell>
          <cell r="P24" t="str">
            <v>C</v>
          </cell>
          <cell r="Q24" t="str">
            <v>C</v>
          </cell>
          <cell r="R24" t="str">
            <v>SA</v>
          </cell>
          <cell r="S24" t="str">
            <v>SA</v>
          </cell>
          <cell r="T24" t="str">
            <v>SA</v>
          </cell>
          <cell r="U24">
            <v>2</v>
          </cell>
          <cell r="V24">
            <v>2</v>
          </cell>
          <cell r="W24">
            <v>2</v>
          </cell>
          <cell r="X24" t="str">
            <v>SR</v>
          </cell>
          <cell r="Y24" t="str">
            <v>SR</v>
          </cell>
          <cell r="Z24" t="str">
            <v>SR</v>
          </cell>
          <cell r="AA24">
            <v>1</v>
          </cell>
          <cell r="AB24">
            <v>1</v>
          </cell>
          <cell r="AC24">
            <v>1</v>
          </cell>
          <cell r="AD24" t="str">
            <v>N</v>
          </cell>
          <cell r="AE24" t="str">
            <v>N</v>
          </cell>
          <cell r="AF24" t="str">
            <v>N</v>
          </cell>
          <cell r="AG24" t="str">
            <v>6D</v>
          </cell>
          <cell r="AH24" t="str">
            <v>6D</v>
          </cell>
          <cell r="AI24" t="str">
            <v>6D</v>
          </cell>
          <cell r="AJ24">
            <v>1</v>
          </cell>
          <cell r="AK24">
            <v>1</v>
          </cell>
          <cell r="AL24">
            <v>1</v>
          </cell>
          <cell r="AM24">
            <v>9.7000000000000003E-2</v>
          </cell>
          <cell r="AN24">
            <v>9.7000000000000003E-2</v>
          </cell>
          <cell r="AO24">
            <v>9.7000000000000003E-2</v>
          </cell>
          <cell r="AP24">
            <v>0.55000000000000004</v>
          </cell>
          <cell r="AQ24">
            <v>0.55000000000000004</v>
          </cell>
          <cell r="AR24">
            <v>0.55000000000000004</v>
          </cell>
          <cell r="AS24">
            <v>0.92500000000000004</v>
          </cell>
          <cell r="AT24">
            <v>0.92500000000000004</v>
          </cell>
          <cell r="AU24">
            <v>0.92500000000000004</v>
          </cell>
          <cell r="AV24">
            <v>29104</v>
          </cell>
          <cell r="AW24">
            <v>29262</v>
          </cell>
          <cell r="AX24">
            <v>29367</v>
          </cell>
          <cell r="AY24">
            <v>2823</v>
          </cell>
          <cell r="AZ24">
            <v>2838</v>
          </cell>
          <cell r="BA24">
            <v>2849</v>
          </cell>
          <cell r="BB24">
            <v>3790</v>
          </cell>
          <cell r="BC24">
            <v>3790</v>
          </cell>
          <cell r="BD24">
            <v>3790</v>
          </cell>
          <cell r="BE24">
            <v>5150</v>
          </cell>
          <cell r="BF24">
            <v>5150</v>
          </cell>
          <cell r="BG24">
            <v>5150</v>
          </cell>
          <cell r="BH24">
            <v>0.745</v>
          </cell>
          <cell r="BI24">
            <v>0.749</v>
          </cell>
          <cell r="BJ24">
            <v>0.752</v>
          </cell>
          <cell r="BK24">
            <v>0.54800000000000004</v>
          </cell>
          <cell r="BL24">
            <v>0.55100000000000005</v>
          </cell>
          <cell r="BM24">
            <v>0.55300000000000005</v>
          </cell>
          <cell r="BN24" t="str">
            <v>C</v>
          </cell>
          <cell r="BO24" t="str">
            <v>C</v>
          </cell>
          <cell r="BP24" t="str">
            <v>C</v>
          </cell>
          <cell r="BQ24" t="str">
            <v>SA</v>
          </cell>
          <cell r="BR24" t="str">
            <v>SA</v>
          </cell>
          <cell r="BS24" t="str">
            <v>SA</v>
          </cell>
          <cell r="BT24">
            <v>22376</v>
          </cell>
          <cell r="BU24">
            <v>22900</v>
          </cell>
          <cell r="BV24">
            <v>23265</v>
          </cell>
          <cell r="BW24">
            <v>3790</v>
          </cell>
          <cell r="BX24">
            <v>3790</v>
          </cell>
          <cell r="BY24">
            <v>3790</v>
          </cell>
          <cell r="BZ24">
            <v>5150</v>
          </cell>
          <cell r="CA24">
            <v>5150</v>
          </cell>
          <cell r="CB24">
            <v>5150</v>
          </cell>
          <cell r="CC24">
            <v>0.57299999999999995</v>
          </cell>
          <cell r="CD24">
            <v>0.58599999999999997</v>
          </cell>
          <cell r="CE24">
            <v>0.59599999999999997</v>
          </cell>
          <cell r="CF24">
            <v>0.42099999999999999</v>
          </cell>
          <cell r="CG24">
            <v>0.43099999999999999</v>
          </cell>
          <cell r="CH24">
            <v>0.438</v>
          </cell>
          <cell r="CI24" t="str">
            <v>C</v>
          </cell>
          <cell r="CJ24" t="str">
            <v>C</v>
          </cell>
          <cell r="CK24" t="str">
            <v>C</v>
          </cell>
          <cell r="CL24" t="str">
            <v>N</v>
          </cell>
        </row>
        <row r="25">
          <cell r="B25" t="str">
            <v>10130</v>
          </cell>
          <cell r="C25" t="str">
            <v>BROAD ST (US41/SR45)</v>
          </cell>
          <cell r="D25" t="str">
            <v>CORTEZ BLVD (SR50)</v>
          </cell>
          <cell r="E25" t="str">
            <v>WINN DIXIE PLAZA</v>
          </cell>
          <cell r="F25" t="str">
            <v>080002</v>
          </cell>
          <cell r="G25" t="str">
            <v>C</v>
          </cell>
          <cell r="H25">
            <v>1.0044999999999999</v>
          </cell>
          <cell r="I25">
            <v>13</v>
          </cell>
          <cell r="J25">
            <v>13</v>
          </cell>
          <cell r="K25">
            <v>15</v>
          </cell>
          <cell r="L25" t="str">
            <v>T</v>
          </cell>
          <cell r="M25" t="str">
            <v>T</v>
          </cell>
          <cell r="N25" t="str">
            <v>T</v>
          </cell>
          <cell r="O25" t="str">
            <v>C</v>
          </cell>
          <cell r="P25" t="str">
            <v>C</v>
          </cell>
          <cell r="Q25" t="str">
            <v>C</v>
          </cell>
          <cell r="R25" t="str">
            <v>SA</v>
          </cell>
          <cell r="S25" t="str">
            <v>SA</v>
          </cell>
          <cell r="T25" t="str">
            <v>SA</v>
          </cell>
          <cell r="U25">
            <v>2</v>
          </cell>
          <cell r="V25">
            <v>2</v>
          </cell>
          <cell r="W25">
            <v>2</v>
          </cell>
          <cell r="X25" t="str">
            <v>SR</v>
          </cell>
          <cell r="Y25" t="str">
            <v>SR</v>
          </cell>
          <cell r="Z25" t="str">
            <v>SR</v>
          </cell>
          <cell r="AA25">
            <v>1</v>
          </cell>
          <cell r="AB25">
            <v>1</v>
          </cell>
          <cell r="AC25">
            <v>1</v>
          </cell>
          <cell r="AD25" t="str">
            <v>N</v>
          </cell>
          <cell r="AE25" t="str">
            <v>N</v>
          </cell>
          <cell r="AF25" t="str">
            <v>N</v>
          </cell>
          <cell r="AG25" t="str">
            <v>6D</v>
          </cell>
          <cell r="AH25" t="str">
            <v>6D</v>
          </cell>
          <cell r="AI25" t="str">
            <v>6D</v>
          </cell>
          <cell r="AJ25">
            <v>1</v>
          </cell>
          <cell r="AK25">
            <v>1</v>
          </cell>
          <cell r="AL25">
            <v>1</v>
          </cell>
          <cell r="AM25">
            <v>9.7000000000000003E-2</v>
          </cell>
          <cell r="AN25">
            <v>9.7000000000000003E-2</v>
          </cell>
          <cell r="AO25">
            <v>9.7000000000000003E-2</v>
          </cell>
          <cell r="AP25">
            <v>0.55000000000000004</v>
          </cell>
          <cell r="AQ25">
            <v>0.55000000000000004</v>
          </cell>
          <cell r="AR25">
            <v>0.55000000000000004</v>
          </cell>
          <cell r="AS25">
            <v>0.92500000000000004</v>
          </cell>
          <cell r="AT25">
            <v>0.92500000000000004</v>
          </cell>
          <cell r="AU25">
            <v>0.92500000000000004</v>
          </cell>
          <cell r="AV25">
            <v>21189</v>
          </cell>
          <cell r="AW25">
            <v>21477</v>
          </cell>
          <cell r="AX25">
            <v>21670</v>
          </cell>
          <cell r="AY25">
            <v>2055</v>
          </cell>
          <cell r="AZ25">
            <v>2083</v>
          </cell>
          <cell r="BA25">
            <v>2102</v>
          </cell>
          <cell r="BB25">
            <v>1910</v>
          </cell>
          <cell r="BC25">
            <v>1910</v>
          </cell>
          <cell r="BD25">
            <v>1910</v>
          </cell>
          <cell r="BE25">
            <v>4680</v>
          </cell>
          <cell r="BF25">
            <v>4680</v>
          </cell>
          <cell r="BG25">
            <v>4680</v>
          </cell>
          <cell r="BH25">
            <v>1.0760000000000001</v>
          </cell>
          <cell r="BI25">
            <v>1.091</v>
          </cell>
          <cell r="BJ25">
            <v>1.101</v>
          </cell>
          <cell r="BK25">
            <v>0.439</v>
          </cell>
          <cell r="BL25">
            <v>0.44500000000000001</v>
          </cell>
          <cell r="BM25">
            <v>0.44900000000000001</v>
          </cell>
          <cell r="BN25" t="str">
            <v>D</v>
          </cell>
          <cell r="BO25" t="str">
            <v>D</v>
          </cell>
          <cell r="BP25" t="str">
            <v>D</v>
          </cell>
          <cell r="BQ25" t="str">
            <v>SA</v>
          </cell>
          <cell r="BR25" t="str">
            <v>SA</v>
          </cell>
          <cell r="BS25" t="str">
            <v>SA</v>
          </cell>
          <cell r="BT25">
            <v>22376</v>
          </cell>
          <cell r="BU25">
            <v>22900</v>
          </cell>
          <cell r="BV25">
            <v>23265</v>
          </cell>
          <cell r="BW25">
            <v>3790</v>
          </cell>
          <cell r="BX25">
            <v>3790</v>
          </cell>
          <cell r="BY25">
            <v>3790</v>
          </cell>
          <cell r="BZ25">
            <v>5150</v>
          </cell>
          <cell r="CA25">
            <v>5150</v>
          </cell>
          <cell r="CB25">
            <v>5150</v>
          </cell>
          <cell r="CC25">
            <v>0.57299999999999995</v>
          </cell>
          <cell r="CD25">
            <v>0.58599999999999997</v>
          </cell>
          <cell r="CE25">
            <v>0.59599999999999997</v>
          </cell>
          <cell r="CF25">
            <v>0.42099999999999999</v>
          </cell>
          <cell r="CG25">
            <v>0.43099999999999999</v>
          </cell>
          <cell r="CH25">
            <v>0.438</v>
          </cell>
          <cell r="CI25" t="str">
            <v>C</v>
          </cell>
          <cell r="CJ25" t="str">
            <v>C</v>
          </cell>
          <cell r="CK25" t="str">
            <v>C</v>
          </cell>
          <cell r="CL25" t="str">
            <v>N</v>
          </cell>
        </row>
        <row r="26">
          <cell r="B26" t="str">
            <v>10140</v>
          </cell>
          <cell r="C26" t="str">
            <v>BROAD ST (US41/SR45)</v>
          </cell>
          <cell r="D26" t="str">
            <v>WINN DIXIE PLAZA</v>
          </cell>
          <cell r="E26" t="str">
            <v>CANDLELIGHT BLVD</v>
          </cell>
          <cell r="F26" t="str">
            <v>080002</v>
          </cell>
          <cell r="G26" t="str">
            <v>C</v>
          </cell>
          <cell r="H26">
            <v>1.0044999999999999</v>
          </cell>
          <cell r="I26">
            <v>13</v>
          </cell>
          <cell r="J26">
            <v>13</v>
          </cell>
          <cell r="K26">
            <v>15</v>
          </cell>
          <cell r="L26" t="str">
            <v>T</v>
          </cell>
          <cell r="M26" t="str">
            <v>T</v>
          </cell>
          <cell r="N26" t="str">
            <v>T</v>
          </cell>
          <cell r="O26" t="str">
            <v>C</v>
          </cell>
          <cell r="P26" t="str">
            <v>C</v>
          </cell>
          <cell r="Q26" t="str">
            <v>C</v>
          </cell>
          <cell r="R26" t="str">
            <v>SA</v>
          </cell>
          <cell r="S26" t="str">
            <v>SA</v>
          </cell>
          <cell r="T26" t="str">
            <v>SA</v>
          </cell>
          <cell r="U26">
            <v>2</v>
          </cell>
          <cell r="V26">
            <v>2</v>
          </cell>
          <cell r="W26">
            <v>2</v>
          </cell>
          <cell r="X26" t="str">
            <v>SR</v>
          </cell>
          <cell r="Y26" t="str">
            <v>SR</v>
          </cell>
          <cell r="Z26" t="str">
            <v>SR</v>
          </cell>
          <cell r="AA26">
            <v>1</v>
          </cell>
          <cell r="AB26">
            <v>1</v>
          </cell>
          <cell r="AC26">
            <v>1</v>
          </cell>
          <cell r="AD26" t="str">
            <v>N</v>
          </cell>
          <cell r="AE26" t="str">
            <v>N</v>
          </cell>
          <cell r="AF26" t="str">
            <v>N</v>
          </cell>
          <cell r="AG26" t="str">
            <v>6D</v>
          </cell>
          <cell r="AH26" t="str">
            <v>6D</v>
          </cell>
          <cell r="AI26" t="str">
            <v>6D</v>
          </cell>
          <cell r="AJ26">
            <v>0</v>
          </cell>
          <cell r="AK26">
            <v>0</v>
          </cell>
          <cell r="AL26">
            <v>0</v>
          </cell>
          <cell r="AM26">
            <v>9.7000000000000003E-2</v>
          </cell>
          <cell r="AN26">
            <v>9.7000000000000003E-2</v>
          </cell>
          <cell r="AO26">
            <v>9.7000000000000003E-2</v>
          </cell>
          <cell r="AP26">
            <v>0.55000000000000004</v>
          </cell>
          <cell r="AQ26">
            <v>0.55000000000000004</v>
          </cell>
          <cell r="AR26">
            <v>0.55000000000000004</v>
          </cell>
          <cell r="AS26">
            <v>0.92500000000000004</v>
          </cell>
          <cell r="AT26">
            <v>0.92500000000000004</v>
          </cell>
          <cell r="AU26">
            <v>0.92500000000000004</v>
          </cell>
          <cell r="AV26">
            <v>21189</v>
          </cell>
          <cell r="AW26">
            <v>21477</v>
          </cell>
          <cell r="AX26">
            <v>21670</v>
          </cell>
          <cell r="AY26">
            <v>2055</v>
          </cell>
          <cell r="AZ26">
            <v>2083</v>
          </cell>
          <cell r="BA26">
            <v>2102</v>
          </cell>
          <cell r="BB26">
            <v>3790</v>
          </cell>
          <cell r="BC26">
            <v>3790</v>
          </cell>
          <cell r="BD26">
            <v>3790</v>
          </cell>
          <cell r="BE26">
            <v>5150</v>
          </cell>
          <cell r="BF26">
            <v>5150</v>
          </cell>
          <cell r="BG26">
            <v>5150</v>
          </cell>
          <cell r="BH26">
            <v>0.54200000000000004</v>
          </cell>
          <cell r="BI26">
            <v>0.55000000000000004</v>
          </cell>
          <cell r="BJ26">
            <v>0.55500000000000005</v>
          </cell>
          <cell r="BK26">
            <v>0.39900000000000002</v>
          </cell>
          <cell r="BL26">
            <v>0.40400000000000003</v>
          </cell>
          <cell r="BM26">
            <v>0.40799999999999997</v>
          </cell>
          <cell r="BN26" t="str">
            <v>C</v>
          </cell>
          <cell r="BO26" t="str">
            <v>C</v>
          </cell>
          <cell r="BP26" t="str">
            <v>C</v>
          </cell>
          <cell r="BQ26" t="str">
            <v>SA</v>
          </cell>
          <cell r="BR26" t="str">
            <v>SA</v>
          </cell>
          <cell r="BS26" t="str">
            <v>SA</v>
          </cell>
          <cell r="BT26">
            <v>22376</v>
          </cell>
          <cell r="BU26">
            <v>22900</v>
          </cell>
          <cell r="BV26">
            <v>23265</v>
          </cell>
          <cell r="BW26">
            <v>3790</v>
          </cell>
          <cell r="BX26">
            <v>3790</v>
          </cell>
          <cell r="BY26">
            <v>3790</v>
          </cell>
          <cell r="BZ26">
            <v>5150</v>
          </cell>
          <cell r="CA26">
            <v>5150</v>
          </cell>
          <cell r="CB26">
            <v>5150</v>
          </cell>
          <cell r="CC26">
            <v>0.57299999999999995</v>
          </cell>
          <cell r="CD26">
            <v>0.58599999999999997</v>
          </cell>
          <cell r="CE26">
            <v>0.59599999999999997</v>
          </cell>
          <cell r="CF26">
            <v>0.42099999999999999</v>
          </cell>
          <cell r="CG26">
            <v>0.43099999999999999</v>
          </cell>
          <cell r="CH26">
            <v>0.438</v>
          </cell>
          <cell r="CI26" t="str">
            <v>C</v>
          </cell>
          <cell r="CJ26" t="str">
            <v>C</v>
          </cell>
          <cell r="CK26" t="str">
            <v>C</v>
          </cell>
          <cell r="CL26" t="str">
            <v>N</v>
          </cell>
        </row>
        <row r="27">
          <cell r="B27" t="str">
            <v>10150</v>
          </cell>
          <cell r="C27" t="str">
            <v>BROAD ST (US41/SR45)</v>
          </cell>
          <cell r="D27" t="str">
            <v>CANDLELIGHT BLVD</v>
          </cell>
          <cell r="E27" t="str">
            <v>MLK BLVD</v>
          </cell>
          <cell r="F27" t="str">
            <v>080002</v>
          </cell>
          <cell r="G27" t="str">
            <v>C</v>
          </cell>
          <cell r="H27">
            <v>1.0044999999999999</v>
          </cell>
          <cell r="I27">
            <v>13</v>
          </cell>
          <cell r="J27">
            <v>13</v>
          </cell>
          <cell r="K27">
            <v>15</v>
          </cell>
          <cell r="L27" t="str">
            <v>T</v>
          </cell>
          <cell r="M27" t="str">
            <v>T</v>
          </cell>
          <cell r="N27" t="str">
            <v>T</v>
          </cell>
          <cell r="O27" t="str">
            <v>C</v>
          </cell>
          <cell r="P27" t="str">
            <v>C</v>
          </cell>
          <cell r="Q27" t="str">
            <v>C</v>
          </cell>
          <cell r="R27" t="str">
            <v>SA</v>
          </cell>
          <cell r="S27" t="str">
            <v>SA</v>
          </cell>
          <cell r="T27" t="str">
            <v>SA</v>
          </cell>
          <cell r="U27">
            <v>2</v>
          </cell>
          <cell r="V27">
            <v>2</v>
          </cell>
          <cell r="W27">
            <v>2</v>
          </cell>
          <cell r="X27" t="str">
            <v>SR</v>
          </cell>
          <cell r="Y27" t="str">
            <v>SR</v>
          </cell>
          <cell r="Z27" t="str">
            <v>SR</v>
          </cell>
          <cell r="AA27">
            <v>1</v>
          </cell>
          <cell r="AB27">
            <v>1</v>
          </cell>
          <cell r="AC27">
            <v>1</v>
          </cell>
          <cell r="AD27" t="str">
            <v>N</v>
          </cell>
          <cell r="AE27" t="str">
            <v>N</v>
          </cell>
          <cell r="AF27" t="str">
            <v>N</v>
          </cell>
          <cell r="AG27" t="str">
            <v>6D</v>
          </cell>
          <cell r="AH27" t="str">
            <v>6D</v>
          </cell>
          <cell r="AI27" t="str">
            <v>6D</v>
          </cell>
          <cell r="AJ27">
            <v>1</v>
          </cell>
          <cell r="AK27">
            <v>1</v>
          </cell>
          <cell r="AL27">
            <v>1</v>
          </cell>
          <cell r="AM27">
            <v>9.7000000000000003E-2</v>
          </cell>
          <cell r="AN27">
            <v>9.7000000000000003E-2</v>
          </cell>
          <cell r="AO27">
            <v>9.7000000000000003E-2</v>
          </cell>
          <cell r="AP27">
            <v>0.55000000000000004</v>
          </cell>
          <cell r="AQ27">
            <v>0.55000000000000004</v>
          </cell>
          <cell r="AR27">
            <v>0.55000000000000004</v>
          </cell>
          <cell r="AS27">
            <v>0.92500000000000004</v>
          </cell>
          <cell r="AT27">
            <v>0.92500000000000004</v>
          </cell>
          <cell r="AU27">
            <v>0.92500000000000004</v>
          </cell>
          <cell r="AV27">
            <v>21189</v>
          </cell>
          <cell r="AW27">
            <v>21477</v>
          </cell>
          <cell r="AX27">
            <v>21670</v>
          </cell>
          <cell r="AY27">
            <v>2055</v>
          </cell>
          <cell r="AZ27">
            <v>2083</v>
          </cell>
          <cell r="BA27">
            <v>2102</v>
          </cell>
          <cell r="BB27">
            <v>3790</v>
          </cell>
          <cell r="BC27">
            <v>3790</v>
          </cell>
          <cell r="BD27">
            <v>3790</v>
          </cell>
          <cell r="BE27">
            <v>5150</v>
          </cell>
          <cell r="BF27">
            <v>5150</v>
          </cell>
          <cell r="BG27">
            <v>5150</v>
          </cell>
          <cell r="BH27">
            <v>0.54200000000000004</v>
          </cell>
          <cell r="BI27">
            <v>0.55000000000000004</v>
          </cell>
          <cell r="BJ27">
            <v>0.55500000000000005</v>
          </cell>
          <cell r="BK27">
            <v>0.39900000000000002</v>
          </cell>
          <cell r="BL27">
            <v>0.40400000000000003</v>
          </cell>
          <cell r="BM27">
            <v>0.40799999999999997</v>
          </cell>
          <cell r="BN27" t="str">
            <v>C</v>
          </cell>
          <cell r="BO27" t="str">
            <v>C</v>
          </cell>
          <cell r="BP27" t="str">
            <v>C</v>
          </cell>
          <cell r="BQ27" t="str">
            <v>SA</v>
          </cell>
          <cell r="BR27" t="str">
            <v>SA</v>
          </cell>
          <cell r="BS27" t="str">
            <v>SA</v>
          </cell>
          <cell r="BT27">
            <v>22376</v>
          </cell>
          <cell r="BU27">
            <v>22900</v>
          </cell>
          <cell r="BV27">
            <v>23265</v>
          </cell>
          <cell r="BW27">
            <v>3790</v>
          </cell>
          <cell r="BX27">
            <v>3790</v>
          </cell>
          <cell r="BY27">
            <v>3790</v>
          </cell>
          <cell r="BZ27">
            <v>5150</v>
          </cell>
          <cell r="CA27">
            <v>5150</v>
          </cell>
          <cell r="CB27">
            <v>5150</v>
          </cell>
          <cell r="CC27">
            <v>0.57299999999999995</v>
          </cell>
          <cell r="CD27">
            <v>0.58599999999999997</v>
          </cell>
          <cell r="CE27">
            <v>0.59599999999999997</v>
          </cell>
          <cell r="CF27">
            <v>0.42099999999999999</v>
          </cell>
          <cell r="CG27">
            <v>0.43099999999999999</v>
          </cell>
          <cell r="CH27">
            <v>0.438</v>
          </cell>
          <cell r="CI27" t="str">
            <v>C</v>
          </cell>
          <cell r="CJ27" t="str">
            <v>C</v>
          </cell>
          <cell r="CK27" t="str">
            <v>C</v>
          </cell>
          <cell r="CL27" t="str">
            <v>N</v>
          </cell>
        </row>
        <row r="28">
          <cell r="B28" t="str">
            <v>10160</v>
          </cell>
          <cell r="C28" t="str">
            <v>BROAD ST (US41/SR45)</v>
          </cell>
          <cell r="D28" t="str">
            <v>MLK BLVD</v>
          </cell>
          <cell r="E28" t="str">
            <v>PONCE DE LEON BLVD (US98/SR700)</v>
          </cell>
          <cell r="F28" t="str">
            <v>080002: 085005</v>
          </cell>
          <cell r="G28" t="str">
            <v>C</v>
          </cell>
          <cell r="H28">
            <v>1.0261</v>
          </cell>
          <cell r="I28">
            <v>13</v>
          </cell>
          <cell r="J28">
            <v>13</v>
          </cell>
          <cell r="K28">
            <v>15</v>
          </cell>
          <cell r="L28" t="str">
            <v>T</v>
          </cell>
          <cell r="M28" t="str">
            <v>T</v>
          </cell>
          <cell r="N28" t="str">
            <v>T</v>
          </cell>
          <cell r="O28" t="str">
            <v>C</v>
          </cell>
          <cell r="P28" t="str">
            <v>C</v>
          </cell>
          <cell r="Q28" t="str">
            <v>C</v>
          </cell>
          <cell r="R28" t="str">
            <v>SA</v>
          </cell>
          <cell r="S28" t="str">
            <v>SA</v>
          </cell>
          <cell r="T28" t="str">
            <v>SA</v>
          </cell>
          <cell r="U28">
            <v>2</v>
          </cell>
          <cell r="V28">
            <v>2</v>
          </cell>
          <cell r="W28">
            <v>2</v>
          </cell>
          <cell r="X28" t="str">
            <v>SR</v>
          </cell>
          <cell r="Y28" t="str">
            <v>SR</v>
          </cell>
          <cell r="Z28" t="str">
            <v>SR</v>
          </cell>
          <cell r="AA28">
            <v>1</v>
          </cell>
          <cell r="AB28">
            <v>1</v>
          </cell>
          <cell r="AC28">
            <v>1</v>
          </cell>
          <cell r="AD28" t="str">
            <v>N</v>
          </cell>
          <cell r="AE28" t="str">
            <v>N</v>
          </cell>
          <cell r="AF28" t="str">
            <v>N</v>
          </cell>
          <cell r="AG28" t="str">
            <v>6D</v>
          </cell>
          <cell r="AH28" t="str">
            <v>6D</v>
          </cell>
          <cell r="AI28" t="str">
            <v>6D</v>
          </cell>
          <cell r="AJ28">
            <v>1</v>
          </cell>
          <cell r="AK28">
            <v>1</v>
          </cell>
          <cell r="AL28">
            <v>1</v>
          </cell>
          <cell r="AM28">
            <v>9.7000000000000003E-2</v>
          </cell>
          <cell r="AN28">
            <v>9.7000000000000003E-2</v>
          </cell>
          <cell r="AO28">
            <v>9.7000000000000003E-2</v>
          </cell>
          <cell r="AP28">
            <v>0.55000000000000004</v>
          </cell>
          <cell r="AQ28">
            <v>0.55000000000000004</v>
          </cell>
          <cell r="AR28">
            <v>0.55000000000000004</v>
          </cell>
          <cell r="AS28">
            <v>0.92500000000000004</v>
          </cell>
          <cell r="AT28">
            <v>0.92500000000000004</v>
          </cell>
          <cell r="AU28">
            <v>0.92500000000000004</v>
          </cell>
          <cell r="AV28">
            <v>17320</v>
          </cell>
          <cell r="AW28">
            <v>18712</v>
          </cell>
          <cell r="AX28">
            <v>19701</v>
          </cell>
          <cell r="AY28">
            <v>1680</v>
          </cell>
          <cell r="AZ28">
            <v>1815</v>
          </cell>
          <cell r="BA28">
            <v>1911</v>
          </cell>
          <cell r="BB28">
            <v>3790</v>
          </cell>
          <cell r="BC28">
            <v>3790</v>
          </cell>
          <cell r="BD28">
            <v>3790</v>
          </cell>
          <cell r="BE28">
            <v>5150</v>
          </cell>
          <cell r="BF28">
            <v>5150</v>
          </cell>
          <cell r="BG28">
            <v>5150</v>
          </cell>
          <cell r="BH28">
            <v>0.443</v>
          </cell>
          <cell r="BI28">
            <v>0.47899999999999998</v>
          </cell>
          <cell r="BJ28">
            <v>0.504</v>
          </cell>
          <cell r="BK28">
            <v>0.32600000000000001</v>
          </cell>
          <cell r="BL28">
            <v>0.35199999999999998</v>
          </cell>
          <cell r="BM28">
            <v>0.371</v>
          </cell>
          <cell r="BN28" t="str">
            <v>C</v>
          </cell>
          <cell r="BO28" t="str">
            <v>C</v>
          </cell>
          <cell r="BP28" t="str">
            <v>C</v>
          </cell>
          <cell r="BQ28" t="str">
            <v>SA</v>
          </cell>
          <cell r="BR28" t="str">
            <v>SA</v>
          </cell>
          <cell r="BS28" t="str">
            <v>SA</v>
          </cell>
          <cell r="BT28">
            <v>22376</v>
          </cell>
          <cell r="BU28">
            <v>22900</v>
          </cell>
          <cell r="BV28">
            <v>23265</v>
          </cell>
          <cell r="BW28">
            <v>3790</v>
          </cell>
          <cell r="BX28">
            <v>3790</v>
          </cell>
          <cell r="BY28">
            <v>3790</v>
          </cell>
          <cell r="BZ28">
            <v>5150</v>
          </cell>
          <cell r="CA28">
            <v>5150</v>
          </cell>
          <cell r="CB28">
            <v>5150</v>
          </cell>
          <cell r="CC28">
            <v>0.57299999999999995</v>
          </cell>
          <cell r="CD28">
            <v>0.58599999999999997</v>
          </cell>
          <cell r="CE28">
            <v>0.59599999999999997</v>
          </cell>
          <cell r="CF28">
            <v>0.42099999999999999</v>
          </cell>
          <cell r="CG28">
            <v>0.43099999999999999</v>
          </cell>
          <cell r="CH28">
            <v>0.438</v>
          </cell>
          <cell r="CI28" t="str">
            <v>C</v>
          </cell>
          <cell r="CJ28" t="str">
            <v>C</v>
          </cell>
          <cell r="CK28" t="str">
            <v>C</v>
          </cell>
          <cell r="CL28" t="str">
            <v>N</v>
          </cell>
        </row>
        <row r="29">
          <cell r="B29" t="str">
            <v>10170</v>
          </cell>
          <cell r="C29" t="str">
            <v>BROAD ST (US41/SR45)</v>
          </cell>
          <cell r="D29" t="str">
            <v>PONCE DE LEON BLVD (US98/SR700)</v>
          </cell>
          <cell r="E29" t="str">
            <v>LAMAR AV</v>
          </cell>
          <cell r="F29" t="str">
            <v>085005</v>
          </cell>
          <cell r="G29" t="str">
            <v>E</v>
          </cell>
          <cell r="H29">
            <v>1.02</v>
          </cell>
          <cell r="I29">
            <v>13</v>
          </cell>
          <cell r="J29">
            <v>13</v>
          </cell>
          <cell r="K29">
            <v>15</v>
          </cell>
          <cell r="L29" t="str">
            <v>T</v>
          </cell>
          <cell r="M29" t="str">
            <v>T</v>
          </cell>
          <cell r="N29" t="str">
            <v>T</v>
          </cell>
          <cell r="O29" t="str">
            <v>C</v>
          </cell>
          <cell r="P29" t="str">
            <v>C</v>
          </cell>
          <cell r="Q29" t="str">
            <v>C</v>
          </cell>
          <cell r="R29" t="str">
            <v>SA</v>
          </cell>
          <cell r="S29" t="str">
            <v>SA</v>
          </cell>
          <cell r="T29" t="str">
            <v>SA</v>
          </cell>
          <cell r="U29">
            <v>2</v>
          </cell>
          <cell r="V29">
            <v>2</v>
          </cell>
          <cell r="W29">
            <v>2</v>
          </cell>
          <cell r="X29" t="str">
            <v>SR</v>
          </cell>
          <cell r="Y29" t="str">
            <v>SR</v>
          </cell>
          <cell r="Z29" t="str">
            <v>SR</v>
          </cell>
          <cell r="AA29">
            <v>1</v>
          </cell>
          <cell r="AB29">
            <v>1</v>
          </cell>
          <cell r="AC29">
            <v>0</v>
          </cell>
          <cell r="AD29" t="str">
            <v>N</v>
          </cell>
          <cell r="AE29" t="str">
            <v>N</v>
          </cell>
          <cell r="AF29" t="str">
            <v>N</v>
          </cell>
          <cell r="AG29" t="str">
            <v>6D</v>
          </cell>
          <cell r="AH29" t="str">
            <v>6D</v>
          </cell>
          <cell r="AI29" t="str">
            <v>6D</v>
          </cell>
          <cell r="AJ29">
            <v>1</v>
          </cell>
          <cell r="AK29">
            <v>1</v>
          </cell>
          <cell r="AL29">
            <v>1</v>
          </cell>
          <cell r="AM29">
            <v>9.7000000000000003E-2</v>
          </cell>
          <cell r="AN29">
            <v>9.7000000000000003E-2</v>
          </cell>
          <cell r="AO29">
            <v>9.7000000000000003E-2</v>
          </cell>
          <cell r="AP29">
            <v>0.55000000000000004</v>
          </cell>
          <cell r="AQ29">
            <v>0.55000000000000004</v>
          </cell>
          <cell r="AR29">
            <v>0.55000000000000004</v>
          </cell>
          <cell r="AS29">
            <v>0.92500000000000004</v>
          </cell>
          <cell r="AT29">
            <v>0.92500000000000004</v>
          </cell>
          <cell r="AU29">
            <v>0.92500000000000004</v>
          </cell>
          <cell r="AV29">
            <v>12381</v>
          </cell>
          <cell r="AW29">
            <v>13139</v>
          </cell>
          <cell r="AX29">
            <v>13669</v>
          </cell>
          <cell r="AY29">
            <v>1201</v>
          </cell>
          <cell r="AZ29">
            <v>1274</v>
          </cell>
          <cell r="BA29">
            <v>1326</v>
          </cell>
          <cell r="BB29">
            <v>1910</v>
          </cell>
          <cell r="BC29">
            <v>1910</v>
          </cell>
          <cell r="BD29">
            <v>1910</v>
          </cell>
          <cell r="BE29">
            <v>4680</v>
          </cell>
          <cell r="BF29">
            <v>4680</v>
          </cell>
          <cell r="BG29">
            <v>4680</v>
          </cell>
          <cell r="BH29">
            <v>0.629</v>
          </cell>
          <cell r="BI29">
            <v>0.66700000000000004</v>
          </cell>
          <cell r="BJ29">
            <v>0.69399999999999995</v>
          </cell>
          <cell r="BK29">
            <v>0.25700000000000001</v>
          </cell>
          <cell r="BL29">
            <v>0.27200000000000002</v>
          </cell>
          <cell r="BM29">
            <v>0.28299999999999997</v>
          </cell>
          <cell r="BN29" t="str">
            <v>C</v>
          </cell>
          <cell r="BO29" t="str">
            <v>C</v>
          </cell>
          <cell r="BP29" t="str">
            <v>C</v>
          </cell>
          <cell r="BQ29" t="str">
            <v>SA</v>
          </cell>
          <cell r="BR29" t="str">
            <v>SA</v>
          </cell>
          <cell r="BS29" t="str">
            <v>SA</v>
          </cell>
          <cell r="BT29">
            <v>22376</v>
          </cell>
          <cell r="BU29">
            <v>22900</v>
          </cell>
          <cell r="BV29">
            <v>23265</v>
          </cell>
          <cell r="BW29">
            <v>3790</v>
          </cell>
          <cell r="BX29">
            <v>3790</v>
          </cell>
          <cell r="BY29">
            <v>3790</v>
          </cell>
          <cell r="BZ29">
            <v>5150</v>
          </cell>
          <cell r="CA29">
            <v>5150</v>
          </cell>
          <cell r="CB29">
            <v>5150</v>
          </cell>
          <cell r="CC29">
            <v>0.57299999999999995</v>
          </cell>
          <cell r="CD29">
            <v>0.58599999999999997</v>
          </cell>
          <cell r="CE29">
            <v>0.59599999999999997</v>
          </cell>
          <cell r="CF29">
            <v>0.42099999999999999</v>
          </cell>
          <cell r="CG29">
            <v>0.43099999999999999</v>
          </cell>
          <cell r="CH29">
            <v>0.438</v>
          </cell>
          <cell r="CI29" t="str">
            <v>C</v>
          </cell>
          <cell r="CJ29" t="str">
            <v>C</v>
          </cell>
          <cell r="CK29" t="str">
            <v>C</v>
          </cell>
          <cell r="CL29" t="str">
            <v>N</v>
          </cell>
        </row>
        <row r="30">
          <cell r="B30" t="str">
            <v>10180</v>
          </cell>
          <cell r="C30" t="str">
            <v>BROAD ST (US41/SR45)</v>
          </cell>
          <cell r="D30" t="str">
            <v>LAMAR AV</v>
          </cell>
          <cell r="E30" t="str">
            <v>OLD HOSPITAL DR</v>
          </cell>
          <cell r="F30" t="str">
            <v>085005</v>
          </cell>
          <cell r="G30" t="str">
            <v>E</v>
          </cell>
          <cell r="H30">
            <v>1.02</v>
          </cell>
          <cell r="I30">
            <v>14</v>
          </cell>
          <cell r="J30">
            <v>14</v>
          </cell>
          <cell r="K30">
            <v>16</v>
          </cell>
          <cell r="L30" t="str">
            <v>T</v>
          </cell>
          <cell r="M30" t="str">
            <v>T</v>
          </cell>
          <cell r="N30" t="str">
            <v>T</v>
          </cell>
          <cell r="O30" t="str">
            <v>C</v>
          </cell>
          <cell r="P30" t="str">
            <v>C</v>
          </cell>
          <cell r="Q30" t="str">
            <v>C</v>
          </cell>
          <cell r="R30" t="str">
            <v>SA</v>
          </cell>
          <cell r="S30" t="str">
            <v>SA</v>
          </cell>
          <cell r="T30" t="str">
            <v>SA</v>
          </cell>
          <cell r="U30">
            <v>2</v>
          </cell>
          <cell r="V30">
            <v>2</v>
          </cell>
          <cell r="W30">
            <v>2</v>
          </cell>
          <cell r="X30" t="str">
            <v>SR</v>
          </cell>
          <cell r="Y30" t="str">
            <v>SR</v>
          </cell>
          <cell r="Z30" t="str">
            <v>SR</v>
          </cell>
          <cell r="AA30">
            <v>1</v>
          </cell>
          <cell r="AB30">
            <v>1</v>
          </cell>
          <cell r="AC30">
            <v>1</v>
          </cell>
          <cell r="AD30" t="str">
            <v>N</v>
          </cell>
          <cell r="AE30" t="str">
            <v>N</v>
          </cell>
          <cell r="AF30" t="str">
            <v>N</v>
          </cell>
          <cell r="AG30" t="str">
            <v>2U</v>
          </cell>
          <cell r="AH30" t="str">
            <v>2U</v>
          </cell>
          <cell r="AI30" t="str">
            <v>2U</v>
          </cell>
          <cell r="AJ30">
            <v>0</v>
          </cell>
          <cell r="AK30">
            <v>0</v>
          </cell>
          <cell r="AL30">
            <v>0</v>
          </cell>
          <cell r="AM30">
            <v>9.7000000000000003E-2</v>
          </cell>
          <cell r="AN30">
            <v>9.7000000000000003E-2</v>
          </cell>
          <cell r="AO30">
            <v>9.7000000000000003E-2</v>
          </cell>
          <cell r="AP30">
            <v>0.55000000000000004</v>
          </cell>
          <cell r="AQ30">
            <v>0.55000000000000004</v>
          </cell>
          <cell r="AR30">
            <v>0.55000000000000004</v>
          </cell>
          <cell r="AS30">
            <v>0.92500000000000004</v>
          </cell>
          <cell r="AT30">
            <v>0.92500000000000004</v>
          </cell>
          <cell r="AU30">
            <v>0.92500000000000004</v>
          </cell>
          <cell r="AV30">
            <v>12381</v>
          </cell>
          <cell r="AW30">
            <v>13139</v>
          </cell>
          <cell r="AX30">
            <v>13669</v>
          </cell>
          <cell r="AY30">
            <v>1201</v>
          </cell>
          <cell r="AZ30">
            <v>1274</v>
          </cell>
          <cell r="BA30">
            <v>1326</v>
          </cell>
          <cell r="BB30">
            <v>1020</v>
          </cell>
          <cell r="BC30">
            <v>1020</v>
          </cell>
          <cell r="BD30">
            <v>1020</v>
          </cell>
          <cell r="BE30">
            <v>1570</v>
          </cell>
          <cell r="BF30">
            <v>1570</v>
          </cell>
          <cell r="BG30">
            <v>1570</v>
          </cell>
          <cell r="BH30">
            <v>1.177</v>
          </cell>
          <cell r="BI30">
            <v>1.2490000000000001</v>
          </cell>
          <cell r="BJ30">
            <v>1.3</v>
          </cell>
          <cell r="BK30">
            <v>0.76500000000000001</v>
          </cell>
          <cell r="BL30">
            <v>0.81100000000000005</v>
          </cell>
          <cell r="BM30">
            <v>0.84499999999999997</v>
          </cell>
          <cell r="BN30" t="str">
            <v>D</v>
          </cell>
          <cell r="BO30" t="str">
            <v>D</v>
          </cell>
          <cell r="BP30" t="str">
            <v>D</v>
          </cell>
          <cell r="BQ30" t="str">
            <v>SA</v>
          </cell>
          <cell r="BR30" t="str">
            <v>SA</v>
          </cell>
          <cell r="BS30" t="str">
            <v>SA</v>
          </cell>
          <cell r="BT30">
            <v>12381</v>
          </cell>
          <cell r="BU30">
            <v>13139</v>
          </cell>
          <cell r="BV30">
            <v>13669</v>
          </cell>
          <cell r="BW30">
            <v>1020</v>
          </cell>
          <cell r="BX30">
            <v>1020</v>
          </cell>
          <cell r="BY30">
            <v>1020</v>
          </cell>
          <cell r="BZ30">
            <v>1570</v>
          </cell>
          <cell r="CA30">
            <v>1570</v>
          </cell>
          <cell r="CB30">
            <v>1570</v>
          </cell>
          <cell r="CC30">
            <v>1.177</v>
          </cell>
          <cell r="CD30">
            <v>1.2490000000000001</v>
          </cell>
          <cell r="CE30">
            <v>1.3</v>
          </cell>
          <cell r="CF30">
            <v>0.76500000000000001</v>
          </cell>
          <cell r="CG30">
            <v>0.81100000000000005</v>
          </cell>
          <cell r="CH30">
            <v>0.84499999999999997</v>
          </cell>
          <cell r="CI30" t="str">
            <v>D</v>
          </cell>
          <cell r="CJ30" t="str">
            <v>D</v>
          </cell>
          <cell r="CK30" t="str">
            <v>D</v>
          </cell>
          <cell r="CL30" t="str">
            <v>N</v>
          </cell>
        </row>
        <row r="31">
          <cell r="B31" t="str">
            <v>10190</v>
          </cell>
          <cell r="C31" t="str">
            <v>BROAD ST (US41/SR45)</v>
          </cell>
          <cell r="D31" t="str">
            <v>OLD HOSPITAL DR</v>
          </cell>
          <cell r="E31" t="str">
            <v>MILDRED AVE</v>
          </cell>
          <cell r="F31" t="str">
            <v>085005</v>
          </cell>
          <cell r="G31" t="str">
            <v>E</v>
          </cell>
          <cell r="H31">
            <v>1.02</v>
          </cell>
          <cell r="I31">
            <v>14</v>
          </cell>
          <cell r="J31">
            <v>14</v>
          </cell>
          <cell r="K31">
            <v>16</v>
          </cell>
          <cell r="L31" t="str">
            <v>T</v>
          </cell>
          <cell r="M31" t="str">
            <v>T</v>
          </cell>
          <cell r="N31" t="str">
            <v>T</v>
          </cell>
          <cell r="O31" t="str">
            <v>C</v>
          </cell>
          <cell r="P31" t="str">
            <v>C</v>
          </cell>
          <cell r="Q31" t="str">
            <v>C</v>
          </cell>
          <cell r="R31" t="str">
            <v>SA</v>
          </cell>
          <cell r="S31" t="str">
            <v>SA</v>
          </cell>
          <cell r="T31" t="str">
            <v>SA</v>
          </cell>
          <cell r="U31">
            <v>2</v>
          </cell>
          <cell r="V31">
            <v>2</v>
          </cell>
          <cell r="W31">
            <v>2</v>
          </cell>
          <cell r="X31" t="str">
            <v>SR</v>
          </cell>
          <cell r="Y31" t="str">
            <v>SR</v>
          </cell>
          <cell r="Z31" t="str">
            <v>SR</v>
          </cell>
          <cell r="AA31">
            <v>1</v>
          </cell>
          <cell r="AB31">
            <v>1</v>
          </cell>
          <cell r="AC31">
            <v>1</v>
          </cell>
          <cell r="AD31" t="str">
            <v>N</v>
          </cell>
          <cell r="AE31" t="str">
            <v>N</v>
          </cell>
          <cell r="AF31" t="str">
            <v>N</v>
          </cell>
          <cell r="AG31" t="str">
            <v>2U</v>
          </cell>
          <cell r="AH31" t="str">
            <v>2U</v>
          </cell>
          <cell r="AI31" t="str">
            <v>2U</v>
          </cell>
          <cell r="AJ31">
            <v>0</v>
          </cell>
          <cell r="AK31">
            <v>0</v>
          </cell>
          <cell r="AL31">
            <v>0</v>
          </cell>
          <cell r="AM31">
            <v>9.7000000000000003E-2</v>
          </cell>
          <cell r="AN31">
            <v>9.7000000000000003E-2</v>
          </cell>
          <cell r="AO31">
            <v>9.7000000000000003E-2</v>
          </cell>
          <cell r="AP31">
            <v>0.55000000000000004</v>
          </cell>
          <cell r="AQ31">
            <v>0.55000000000000004</v>
          </cell>
          <cell r="AR31">
            <v>0.55000000000000004</v>
          </cell>
          <cell r="AS31">
            <v>0.92500000000000004</v>
          </cell>
          <cell r="AT31">
            <v>0.92500000000000004</v>
          </cell>
          <cell r="AU31">
            <v>0.92500000000000004</v>
          </cell>
          <cell r="AV31">
            <v>12381</v>
          </cell>
          <cell r="AW31">
            <v>13139</v>
          </cell>
          <cell r="AX31">
            <v>13669</v>
          </cell>
          <cell r="AY31">
            <v>1201</v>
          </cell>
          <cell r="AZ31">
            <v>1274</v>
          </cell>
          <cell r="BA31">
            <v>1326</v>
          </cell>
          <cell r="BB31">
            <v>1020</v>
          </cell>
          <cell r="BC31">
            <v>1020</v>
          </cell>
          <cell r="BD31">
            <v>1020</v>
          </cell>
          <cell r="BE31">
            <v>1570</v>
          </cell>
          <cell r="BF31">
            <v>1570</v>
          </cell>
          <cell r="BG31">
            <v>1570</v>
          </cell>
          <cell r="BH31">
            <v>1.177</v>
          </cell>
          <cell r="BI31">
            <v>1.2490000000000001</v>
          </cell>
          <cell r="BJ31">
            <v>1.3</v>
          </cell>
          <cell r="BK31">
            <v>0.76500000000000001</v>
          </cell>
          <cell r="BL31">
            <v>0.81100000000000005</v>
          </cell>
          <cell r="BM31">
            <v>0.84499999999999997</v>
          </cell>
          <cell r="BN31" t="str">
            <v>D</v>
          </cell>
          <cell r="BO31" t="str">
            <v>D</v>
          </cell>
          <cell r="BP31" t="str">
            <v>D</v>
          </cell>
          <cell r="BQ31" t="str">
            <v>SA</v>
          </cell>
          <cell r="BR31" t="str">
            <v>SA</v>
          </cell>
          <cell r="BS31" t="str">
            <v>SA</v>
          </cell>
          <cell r="BT31">
            <v>12381</v>
          </cell>
          <cell r="BU31">
            <v>13139</v>
          </cell>
          <cell r="BV31">
            <v>13669</v>
          </cell>
          <cell r="BW31">
            <v>1020</v>
          </cell>
          <cell r="BX31">
            <v>1020</v>
          </cell>
          <cell r="BY31">
            <v>1020</v>
          </cell>
          <cell r="BZ31">
            <v>1570</v>
          </cell>
          <cell r="CA31">
            <v>1570</v>
          </cell>
          <cell r="CB31">
            <v>1570</v>
          </cell>
          <cell r="CC31">
            <v>1.177</v>
          </cell>
          <cell r="CD31">
            <v>1.2490000000000001</v>
          </cell>
          <cell r="CE31">
            <v>1.3</v>
          </cell>
          <cell r="CF31">
            <v>0.76500000000000001</v>
          </cell>
          <cell r="CG31">
            <v>0.81100000000000005</v>
          </cell>
          <cell r="CH31">
            <v>0.84499999999999997</v>
          </cell>
          <cell r="CI31" t="str">
            <v>D</v>
          </cell>
          <cell r="CJ31" t="str">
            <v>D</v>
          </cell>
          <cell r="CK31" t="str">
            <v>D</v>
          </cell>
          <cell r="CL31" t="str">
            <v>N</v>
          </cell>
        </row>
        <row r="32">
          <cell r="B32" t="str">
            <v>10200</v>
          </cell>
          <cell r="C32" t="str">
            <v>BROAD ST (US41/SR45)</v>
          </cell>
          <cell r="D32" t="str">
            <v>MILDRED AVE</v>
          </cell>
          <cell r="E32" t="str">
            <v>MAIN ST (CR445)</v>
          </cell>
          <cell r="F32" t="str">
            <v>085008</v>
          </cell>
          <cell r="G32" t="str">
            <v>E</v>
          </cell>
          <cell r="H32">
            <v>1.02</v>
          </cell>
          <cell r="I32">
            <v>15</v>
          </cell>
          <cell r="J32">
            <v>15</v>
          </cell>
          <cell r="K32">
            <v>17</v>
          </cell>
          <cell r="L32" t="str">
            <v>T</v>
          </cell>
          <cell r="M32" t="str">
            <v>T</v>
          </cell>
          <cell r="N32" t="str">
            <v>T</v>
          </cell>
          <cell r="O32" t="str">
            <v>C</v>
          </cell>
          <cell r="P32" t="str">
            <v>C</v>
          </cell>
          <cell r="Q32" t="str">
            <v>C</v>
          </cell>
          <cell r="R32" t="str">
            <v>SA</v>
          </cell>
          <cell r="S32" t="str">
            <v>SA</v>
          </cell>
          <cell r="T32" t="str">
            <v>SA</v>
          </cell>
          <cell r="U32">
            <v>2</v>
          </cell>
          <cell r="V32">
            <v>2</v>
          </cell>
          <cell r="W32">
            <v>2</v>
          </cell>
          <cell r="X32" t="str">
            <v>SR</v>
          </cell>
          <cell r="Y32" t="str">
            <v>SR</v>
          </cell>
          <cell r="Z32" t="str">
            <v>SR</v>
          </cell>
          <cell r="AA32">
            <v>1</v>
          </cell>
          <cell r="AB32">
            <v>1</v>
          </cell>
          <cell r="AC32">
            <v>1</v>
          </cell>
          <cell r="AD32" t="str">
            <v>N</v>
          </cell>
          <cell r="AE32" t="str">
            <v>N</v>
          </cell>
          <cell r="AF32" t="str">
            <v>N</v>
          </cell>
          <cell r="AG32" t="str">
            <v>2O</v>
          </cell>
          <cell r="AH32" t="str">
            <v>2O</v>
          </cell>
          <cell r="AI32" t="str">
            <v>2O</v>
          </cell>
          <cell r="AJ32">
            <v>1</v>
          </cell>
          <cell r="AK32">
            <v>1</v>
          </cell>
          <cell r="AL32">
            <v>1</v>
          </cell>
          <cell r="AM32">
            <v>9.7000000000000003E-2</v>
          </cell>
          <cell r="AN32">
            <v>9.7000000000000003E-2</v>
          </cell>
          <cell r="AO32">
            <v>9.7000000000000003E-2</v>
          </cell>
          <cell r="AP32">
            <v>1</v>
          </cell>
          <cell r="AQ32">
            <v>1</v>
          </cell>
          <cell r="AR32">
            <v>1</v>
          </cell>
          <cell r="AS32">
            <v>0.92500000000000004</v>
          </cell>
          <cell r="AT32">
            <v>0.92500000000000004</v>
          </cell>
          <cell r="AU32">
            <v>0.92500000000000004</v>
          </cell>
          <cell r="AV32">
            <v>9260</v>
          </cell>
          <cell r="AW32">
            <v>9826</v>
          </cell>
          <cell r="AX32">
            <v>10223</v>
          </cell>
          <cell r="AY32">
            <v>898</v>
          </cell>
          <cell r="AZ32">
            <v>953</v>
          </cell>
          <cell r="BA32">
            <v>992</v>
          </cell>
          <cell r="BB32">
            <v>1452</v>
          </cell>
          <cell r="BC32">
            <v>1452</v>
          </cell>
          <cell r="BD32">
            <v>1452</v>
          </cell>
          <cell r="BE32">
            <v>2040</v>
          </cell>
          <cell r="BF32">
            <v>2040</v>
          </cell>
          <cell r="BG32">
            <v>2040</v>
          </cell>
          <cell r="BH32">
            <v>0.61799999999999999</v>
          </cell>
          <cell r="BI32">
            <v>0.65600000000000003</v>
          </cell>
          <cell r="BJ32">
            <v>0.68300000000000005</v>
          </cell>
          <cell r="BK32">
            <v>0.44</v>
          </cell>
          <cell r="BL32">
            <v>0.46700000000000003</v>
          </cell>
          <cell r="BM32">
            <v>0.48599999999999999</v>
          </cell>
          <cell r="BN32" t="str">
            <v>C</v>
          </cell>
          <cell r="BO32" t="str">
            <v>C</v>
          </cell>
          <cell r="BP32" t="str">
            <v>C</v>
          </cell>
          <cell r="BQ32" t="str">
            <v>SA</v>
          </cell>
          <cell r="BR32" t="str">
            <v>SA</v>
          </cell>
          <cell r="BS32" t="str">
            <v>SA</v>
          </cell>
          <cell r="BT32">
            <v>8796</v>
          </cell>
          <cell r="BU32">
            <v>9334</v>
          </cell>
          <cell r="BV32">
            <v>9711</v>
          </cell>
          <cell r="BW32">
            <v>1452</v>
          </cell>
          <cell r="BX32">
            <v>1452</v>
          </cell>
          <cell r="BY32">
            <v>1452</v>
          </cell>
          <cell r="BZ32">
            <v>2040</v>
          </cell>
          <cell r="CA32">
            <v>2040</v>
          </cell>
          <cell r="CB32">
            <v>2040</v>
          </cell>
          <cell r="CC32">
            <v>0.58699999999999997</v>
          </cell>
          <cell r="CD32">
            <v>0.623</v>
          </cell>
          <cell r="CE32">
            <v>0.64900000000000002</v>
          </cell>
          <cell r="CF32">
            <v>0.41799999999999998</v>
          </cell>
          <cell r="CG32">
            <v>0.44400000000000001</v>
          </cell>
          <cell r="CH32">
            <v>0.46200000000000002</v>
          </cell>
          <cell r="CI32" t="str">
            <v>C</v>
          </cell>
          <cell r="CJ32" t="str">
            <v>C</v>
          </cell>
          <cell r="CK32" t="str">
            <v>C</v>
          </cell>
          <cell r="CL32" t="str">
            <v>N</v>
          </cell>
        </row>
        <row r="33">
          <cell r="B33" t="str">
            <v>10210</v>
          </cell>
          <cell r="C33" t="str">
            <v>BROAD ST (US41/SR45)</v>
          </cell>
          <cell r="D33" t="str">
            <v>MAIN ST (CR445)</v>
          </cell>
          <cell r="E33" t="str">
            <v>JEFFERSON ST (SR50)</v>
          </cell>
          <cell r="F33" t="str">
            <v>080005</v>
          </cell>
          <cell r="G33" t="str">
            <v>E</v>
          </cell>
          <cell r="H33">
            <v>1.02</v>
          </cell>
          <cell r="I33">
            <v>15</v>
          </cell>
          <cell r="J33">
            <v>15</v>
          </cell>
          <cell r="K33">
            <v>17</v>
          </cell>
          <cell r="L33" t="str">
            <v>T</v>
          </cell>
          <cell r="M33" t="str">
            <v>T</v>
          </cell>
          <cell r="N33" t="str">
            <v>T</v>
          </cell>
          <cell r="O33" t="str">
            <v>C</v>
          </cell>
          <cell r="P33" t="str">
            <v>C</v>
          </cell>
          <cell r="Q33" t="str">
            <v>C</v>
          </cell>
          <cell r="R33" t="str">
            <v>SA</v>
          </cell>
          <cell r="S33" t="str">
            <v>SA</v>
          </cell>
          <cell r="T33" t="str">
            <v>SA</v>
          </cell>
          <cell r="U33">
            <v>2</v>
          </cell>
          <cell r="V33">
            <v>2</v>
          </cell>
          <cell r="W33">
            <v>2</v>
          </cell>
          <cell r="X33" t="str">
            <v>SR</v>
          </cell>
          <cell r="Y33" t="str">
            <v>SR</v>
          </cell>
          <cell r="Z33" t="str">
            <v>SR</v>
          </cell>
          <cell r="AA33">
            <v>1</v>
          </cell>
          <cell r="AB33">
            <v>1</v>
          </cell>
          <cell r="AC33">
            <v>1</v>
          </cell>
          <cell r="AD33" t="str">
            <v>N</v>
          </cell>
          <cell r="AE33" t="str">
            <v>N</v>
          </cell>
          <cell r="AF33" t="str">
            <v>N</v>
          </cell>
          <cell r="AG33" t="str">
            <v>2O</v>
          </cell>
          <cell r="AH33" t="str">
            <v>2O</v>
          </cell>
          <cell r="AI33" t="str">
            <v>2O</v>
          </cell>
          <cell r="AJ33">
            <v>1</v>
          </cell>
          <cell r="AK33">
            <v>1</v>
          </cell>
          <cell r="AL33">
            <v>1</v>
          </cell>
          <cell r="AM33">
            <v>9.7000000000000003E-2</v>
          </cell>
          <cell r="AN33">
            <v>9.7000000000000003E-2</v>
          </cell>
          <cell r="AO33">
            <v>9.7000000000000003E-2</v>
          </cell>
          <cell r="AP33">
            <v>1</v>
          </cell>
          <cell r="AQ33">
            <v>1</v>
          </cell>
          <cell r="AR33">
            <v>1</v>
          </cell>
          <cell r="AS33">
            <v>0.92500000000000004</v>
          </cell>
          <cell r="AT33">
            <v>0.92500000000000004</v>
          </cell>
          <cell r="AU33">
            <v>0.92500000000000004</v>
          </cell>
          <cell r="AV33">
            <v>8323</v>
          </cell>
          <cell r="AW33">
            <v>8833</v>
          </cell>
          <cell r="AX33">
            <v>9189</v>
          </cell>
          <cell r="AY33">
            <v>807</v>
          </cell>
          <cell r="AZ33">
            <v>857</v>
          </cell>
          <cell r="BA33">
            <v>891</v>
          </cell>
          <cell r="BB33">
            <v>1452</v>
          </cell>
          <cell r="BC33">
            <v>1452</v>
          </cell>
          <cell r="BD33">
            <v>1452</v>
          </cell>
          <cell r="BE33">
            <v>2040</v>
          </cell>
          <cell r="BF33">
            <v>2040</v>
          </cell>
          <cell r="BG33">
            <v>2040</v>
          </cell>
          <cell r="BH33">
            <v>0.55600000000000005</v>
          </cell>
          <cell r="BI33">
            <v>0.59</v>
          </cell>
          <cell r="BJ33">
            <v>0.61399999999999999</v>
          </cell>
          <cell r="BK33">
            <v>0.39600000000000002</v>
          </cell>
          <cell r="BL33">
            <v>0.42</v>
          </cell>
          <cell r="BM33">
            <v>0.437</v>
          </cell>
          <cell r="BN33" t="str">
            <v>C</v>
          </cell>
          <cell r="BO33" t="str">
            <v>C</v>
          </cell>
          <cell r="BP33" t="str">
            <v>C</v>
          </cell>
          <cell r="BQ33" t="str">
            <v>SA</v>
          </cell>
          <cell r="BR33" t="str">
            <v>SA</v>
          </cell>
          <cell r="BS33" t="str">
            <v>SA</v>
          </cell>
          <cell r="BT33">
            <v>8796</v>
          </cell>
          <cell r="BU33">
            <v>9334</v>
          </cell>
          <cell r="BV33">
            <v>9711</v>
          </cell>
          <cell r="BW33">
            <v>1452</v>
          </cell>
          <cell r="BX33">
            <v>1452</v>
          </cell>
          <cell r="BY33">
            <v>1452</v>
          </cell>
          <cell r="BZ33">
            <v>2040</v>
          </cell>
          <cell r="CA33">
            <v>2040</v>
          </cell>
          <cell r="CB33">
            <v>2040</v>
          </cell>
          <cell r="CC33">
            <v>0.58699999999999997</v>
          </cell>
          <cell r="CD33">
            <v>0.623</v>
          </cell>
          <cell r="CE33">
            <v>0.64900000000000002</v>
          </cell>
          <cell r="CF33">
            <v>0.41799999999999998</v>
          </cell>
          <cell r="CG33">
            <v>0.44400000000000001</v>
          </cell>
          <cell r="CH33">
            <v>0.46200000000000002</v>
          </cell>
          <cell r="CI33" t="str">
            <v>C</v>
          </cell>
          <cell r="CJ33" t="str">
            <v>C</v>
          </cell>
          <cell r="CK33" t="str">
            <v>C</v>
          </cell>
          <cell r="CL33" t="str">
            <v>N</v>
          </cell>
        </row>
        <row r="34">
          <cell r="B34" t="str">
            <v>10220</v>
          </cell>
          <cell r="C34" t="str">
            <v>BROAD ST (US41/SR45)</v>
          </cell>
          <cell r="D34" t="str">
            <v>JEFFERSON ST (SR50)</v>
          </cell>
          <cell r="E34" t="str">
            <v>MONDON HILL RD</v>
          </cell>
          <cell r="F34" t="str">
            <v>085018</v>
          </cell>
          <cell r="G34" t="str">
            <v>E</v>
          </cell>
          <cell r="H34">
            <v>1.02</v>
          </cell>
          <cell r="I34">
            <v>16</v>
          </cell>
          <cell r="J34">
            <v>16</v>
          </cell>
          <cell r="K34">
            <v>18</v>
          </cell>
          <cell r="L34" t="str">
            <v>T</v>
          </cell>
          <cell r="M34" t="str">
            <v>T</v>
          </cell>
          <cell r="N34" t="str">
            <v>T</v>
          </cell>
          <cell r="O34" t="str">
            <v>C</v>
          </cell>
          <cell r="P34" t="str">
            <v>C</v>
          </cell>
          <cell r="Q34" t="str">
            <v>C</v>
          </cell>
          <cell r="R34" t="str">
            <v>NA</v>
          </cell>
          <cell r="S34" t="str">
            <v>NA</v>
          </cell>
          <cell r="T34" t="str">
            <v>NA</v>
          </cell>
          <cell r="U34">
            <v>2</v>
          </cell>
          <cell r="V34">
            <v>2</v>
          </cell>
          <cell r="W34">
            <v>2</v>
          </cell>
          <cell r="X34" t="str">
            <v>SR</v>
          </cell>
          <cell r="Y34" t="str">
            <v>SR</v>
          </cell>
          <cell r="Z34" t="str">
            <v>SR</v>
          </cell>
          <cell r="AA34">
            <v>1</v>
          </cell>
          <cell r="AB34">
            <v>1</v>
          </cell>
          <cell r="AC34">
            <v>1</v>
          </cell>
          <cell r="AD34" t="str">
            <v>N</v>
          </cell>
          <cell r="AE34" t="str">
            <v>N</v>
          </cell>
          <cell r="AF34" t="str">
            <v>N</v>
          </cell>
          <cell r="AG34" t="str">
            <v>2U</v>
          </cell>
          <cell r="AH34" t="str">
            <v>2U</v>
          </cell>
          <cell r="AI34" t="str">
            <v>2U</v>
          </cell>
          <cell r="AJ34">
            <v>0</v>
          </cell>
          <cell r="AK34">
            <v>0</v>
          </cell>
          <cell r="AL34">
            <v>0</v>
          </cell>
          <cell r="AM34">
            <v>9.4E-2</v>
          </cell>
          <cell r="AN34">
            <v>9.4E-2</v>
          </cell>
          <cell r="AO34">
            <v>9.4E-2</v>
          </cell>
          <cell r="AP34">
            <v>0.55000000000000004</v>
          </cell>
          <cell r="AQ34">
            <v>0.55000000000000004</v>
          </cell>
          <cell r="AR34">
            <v>0.55000000000000004</v>
          </cell>
          <cell r="AS34">
            <v>0.92500000000000004</v>
          </cell>
          <cell r="AT34">
            <v>0.92500000000000004</v>
          </cell>
          <cell r="AU34">
            <v>0.92500000000000004</v>
          </cell>
          <cell r="AV34">
            <v>11132</v>
          </cell>
          <cell r="AW34">
            <v>11814</v>
          </cell>
          <cell r="AX34">
            <v>12291</v>
          </cell>
          <cell r="AY34">
            <v>1046</v>
          </cell>
          <cell r="AZ34">
            <v>1111</v>
          </cell>
          <cell r="BA34">
            <v>1155</v>
          </cell>
          <cell r="BB34">
            <v>1095</v>
          </cell>
          <cell r="BC34">
            <v>1095</v>
          </cell>
          <cell r="BD34">
            <v>1095</v>
          </cell>
          <cell r="BE34">
            <v>1965</v>
          </cell>
          <cell r="BF34">
            <v>1965</v>
          </cell>
          <cell r="BG34">
            <v>1965</v>
          </cell>
          <cell r="BH34">
            <v>0.95499999999999996</v>
          </cell>
          <cell r="BI34">
            <v>1.0149999999999999</v>
          </cell>
          <cell r="BJ34">
            <v>1.0549999999999999</v>
          </cell>
          <cell r="BK34">
            <v>0.53200000000000003</v>
          </cell>
          <cell r="BL34">
            <v>0.56499999999999995</v>
          </cell>
          <cell r="BM34">
            <v>0.58799999999999997</v>
          </cell>
          <cell r="BN34" t="str">
            <v>C</v>
          </cell>
          <cell r="BO34" t="str">
            <v>D</v>
          </cell>
          <cell r="BP34" t="str">
            <v>D</v>
          </cell>
          <cell r="BQ34" t="str">
            <v>NA</v>
          </cell>
          <cell r="BR34" t="str">
            <v>NA</v>
          </cell>
          <cell r="BS34" t="str">
            <v>NA</v>
          </cell>
          <cell r="BT34">
            <v>9736</v>
          </cell>
          <cell r="BU34">
            <v>10083</v>
          </cell>
          <cell r="BV34">
            <v>10323</v>
          </cell>
          <cell r="BW34">
            <v>1460</v>
          </cell>
          <cell r="BX34">
            <v>1460</v>
          </cell>
          <cell r="BY34">
            <v>1460</v>
          </cell>
          <cell r="BZ34">
            <v>2620</v>
          </cell>
          <cell r="CA34">
            <v>2620</v>
          </cell>
          <cell r="CB34">
            <v>2620</v>
          </cell>
          <cell r="CC34">
            <v>0.627</v>
          </cell>
          <cell r="CD34">
            <v>0.64900000000000002</v>
          </cell>
          <cell r="CE34">
            <v>0.66400000000000003</v>
          </cell>
          <cell r="CF34">
            <v>0.34899999999999998</v>
          </cell>
          <cell r="CG34">
            <v>0.36199999999999999</v>
          </cell>
          <cell r="CH34">
            <v>0.37</v>
          </cell>
          <cell r="CI34" t="str">
            <v>C</v>
          </cell>
          <cell r="CJ34" t="str">
            <v>C</v>
          </cell>
          <cell r="CK34" t="str">
            <v>C</v>
          </cell>
          <cell r="CL34" t="str">
            <v>N</v>
          </cell>
        </row>
        <row r="35">
          <cell r="B35" t="str">
            <v>10230</v>
          </cell>
          <cell r="C35" t="str">
            <v>BROAD ST (US41/SR45)</v>
          </cell>
          <cell r="D35" t="str">
            <v>MONDON HILL RD</v>
          </cell>
          <cell r="E35" t="str">
            <v>CROOM RD</v>
          </cell>
          <cell r="F35" t="str">
            <v>080294</v>
          </cell>
          <cell r="G35" t="str">
            <v>A</v>
          </cell>
          <cell r="H35">
            <v>1.0091000000000001</v>
          </cell>
          <cell r="I35">
            <v>16</v>
          </cell>
          <cell r="J35">
            <v>16</v>
          </cell>
          <cell r="K35">
            <v>18</v>
          </cell>
          <cell r="L35" t="str">
            <v>T</v>
          </cell>
          <cell r="M35" t="str">
            <v>T</v>
          </cell>
          <cell r="N35" t="str">
            <v>T</v>
          </cell>
          <cell r="O35" t="str">
            <v>C</v>
          </cell>
          <cell r="P35" t="str">
            <v>C</v>
          </cell>
          <cell r="Q35" t="str">
            <v>C</v>
          </cell>
          <cell r="R35" t="str">
            <v>NA</v>
          </cell>
          <cell r="S35" t="str">
            <v>NA</v>
          </cell>
          <cell r="T35" t="str">
            <v>NA</v>
          </cell>
          <cell r="U35">
            <v>2</v>
          </cell>
          <cell r="V35">
            <v>2</v>
          </cell>
          <cell r="W35">
            <v>2</v>
          </cell>
          <cell r="X35" t="str">
            <v>SR</v>
          </cell>
          <cell r="Y35" t="str">
            <v>SR</v>
          </cell>
          <cell r="Z35" t="str">
            <v>SR</v>
          </cell>
          <cell r="AA35">
            <v>1</v>
          </cell>
          <cell r="AB35">
            <v>1</v>
          </cell>
          <cell r="AC35">
            <v>1</v>
          </cell>
          <cell r="AD35" t="str">
            <v>N</v>
          </cell>
          <cell r="AE35" t="str">
            <v>N</v>
          </cell>
          <cell r="AF35" t="str">
            <v>N</v>
          </cell>
          <cell r="AG35" t="str">
            <v>2U</v>
          </cell>
          <cell r="AH35" t="str">
            <v>2U</v>
          </cell>
          <cell r="AI35" t="str">
            <v>2U</v>
          </cell>
          <cell r="AJ35">
            <v>0</v>
          </cell>
          <cell r="AK35">
            <v>0</v>
          </cell>
          <cell r="AL35">
            <v>0</v>
          </cell>
          <cell r="AM35">
            <v>9.4E-2</v>
          </cell>
          <cell r="AN35">
            <v>9.4E-2</v>
          </cell>
          <cell r="AO35">
            <v>9.4E-2</v>
          </cell>
          <cell r="AP35">
            <v>0.55000000000000004</v>
          </cell>
          <cell r="AQ35">
            <v>0.55000000000000004</v>
          </cell>
          <cell r="AR35">
            <v>0.55000000000000004</v>
          </cell>
          <cell r="AS35">
            <v>0.92500000000000004</v>
          </cell>
          <cell r="AT35">
            <v>0.92500000000000004</v>
          </cell>
          <cell r="AU35">
            <v>0.92500000000000004</v>
          </cell>
          <cell r="AV35">
            <v>9362</v>
          </cell>
          <cell r="AW35">
            <v>9620</v>
          </cell>
          <cell r="AX35">
            <v>9796</v>
          </cell>
          <cell r="AY35">
            <v>880</v>
          </cell>
          <cell r="AZ35">
            <v>904</v>
          </cell>
          <cell r="BA35">
            <v>921</v>
          </cell>
          <cell r="BB35">
            <v>1095</v>
          </cell>
          <cell r="BC35">
            <v>1095</v>
          </cell>
          <cell r="BD35">
            <v>1095</v>
          </cell>
          <cell r="BE35">
            <v>1965</v>
          </cell>
          <cell r="BF35">
            <v>1965</v>
          </cell>
          <cell r="BG35">
            <v>1965</v>
          </cell>
          <cell r="BH35">
            <v>0.80400000000000005</v>
          </cell>
          <cell r="BI35">
            <v>0.82599999999999996</v>
          </cell>
          <cell r="BJ35">
            <v>0.84099999999999997</v>
          </cell>
          <cell r="BK35">
            <v>0.44800000000000001</v>
          </cell>
          <cell r="BL35">
            <v>0.46</v>
          </cell>
          <cell r="BM35">
            <v>0.46899999999999997</v>
          </cell>
          <cell r="BN35" t="str">
            <v>C</v>
          </cell>
          <cell r="BO35" t="str">
            <v>C</v>
          </cell>
          <cell r="BP35" t="str">
            <v>C</v>
          </cell>
          <cell r="BQ35" t="str">
            <v>NA</v>
          </cell>
          <cell r="BR35" t="str">
            <v>NA</v>
          </cell>
          <cell r="BS35" t="str">
            <v>NA</v>
          </cell>
          <cell r="BT35">
            <v>9736</v>
          </cell>
          <cell r="BU35">
            <v>10083</v>
          </cell>
          <cell r="BV35">
            <v>10323</v>
          </cell>
          <cell r="BW35">
            <v>1460</v>
          </cell>
          <cell r="BX35">
            <v>1460</v>
          </cell>
          <cell r="BY35">
            <v>1460</v>
          </cell>
          <cell r="BZ35">
            <v>2620</v>
          </cell>
          <cell r="CA35">
            <v>2620</v>
          </cell>
          <cell r="CB35">
            <v>2620</v>
          </cell>
          <cell r="CC35">
            <v>0.627</v>
          </cell>
          <cell r="CD35">
            <v>0.64900000000000002</v>
          </cell>
          <cell r="CE35">
            <v>0.66400000000000003</v>
          </cell>
          <cell r="CF35">
            <v>0.34899999999999998</v>
          </cell>
          <cell r="CG35">
            <v>0.36199999999999999</v>
          </cell>
          <cell r="CH35">
            <v>0.37</v>
          </cell>
          <cell r="CI35" t="str">
            <v>C</v>
          </cell>
          <cell r="CJ35" t="str">
            <v>C</v>
          </cell>
          <cell r="CK35" t="str">
            <v>C</v>
          </cell>
          <cell r="CL35" t="str">
            <v>N</v>
          </cell>
        </row>
        <row r="36">
          <cell r="B36" t="str">
            <v>10240</v>
          </cell>
          <cell r="C36" t="str">
            <v>BROAD ST (US41/SR45)</v>
          </cell>
          <cell r="D36" t="str">
            <v>CROOM RD</v>
          </cell>
          <cell r="E36" t="str">
            <v>CHATFIELD DR</v>
          </cell>
          <cell r="F36" t="str">
            <v>080027</v>
          </cell>
          <cell r="G36" t="str">
            <v>A</v>
          </cell>
          <cell r="H36">
            <v>1.0122</v>
          </cell>
          <cell r="I36">
            <v>17</v>
          </cell>
          <cell r="J36">
            <v>17</v>
          </cell>
          <cell r="K36">
            <v>19</v>
          </cell>
          <cell r="L36" t="str">
            <v>T</v>
          </cell>
          <cell r="M36" t="str">
            <v>T</v>
          </cell>
          <cell r="N36" t="str">
            <v>T</v>
          </cell>
          <cell r="O36" t="str">
            <v>C</v>
          </cell>
          <cell r="P36" t="str">
            <v>C</v>
          </cell>
          <cell r="Q36" t="str">
            <v>C</v>
          </cell>
          <cell r="R36" t="str">
            <v>NA</v>
          </cell>
          <cell r="S36" t="str">
            <v>NA</v>
          </cell>
          <cell r="T36" t="str">
            <v>NA</v>
          </cell>
          <cell r="U36">
            <v>2</v>
          </cell>
          <cell r="V36">
            <v>2</v>
          </cell>
          <cell r="W36">
            <v>2</v>
          </cell>
          <cell r="X36" t="str">
            <v>SR</v>
          </cell>
          <cell r="Y36" t="str">
            <v>SR</v>
          </cell>
          <cell r="Z36" t="str">
            <v>SR</v>
          </cell>
          <cell r="AA36">
            <v>1</v>
          </cell>
          <cell r="AB36">
            <v>1</v>
          </cell>
          <cell r="AC36">
            <v>1</v>
          </cell>
          <cell r="AD36" t="str">
            <v>N</v>
          </cell>
          <cell r="AE36" t="str">
            <v>N</v>
          </cell>
          <cell r="AF36" t="str">
            <v>N</v>
          </cell>
          <cell r="AG36" t="str">
            <v>2U</v>
          </cell>
          <cell r="AH36" t="str">
            <v>2U</v>
          </cell>
          <cell r="AI36" t="str">
            <v>2U</v>
          </cell>
          <cell r="AJ36">
            <v>0</v>
          </cell>
          <cell r="AK36">
            <v>0</v>
          </cell>
          <cell r="AL36">
            <v>0</v>
          </cell>
          <cell r="AM36">
            <v>9.4E-2</v>
          </cell>
          <cell r="AN36">
            <v>9.4E-2</v>
          </cell>
          <cell r="AO36">
            <v>9.4E-2</v>
          </cell>
          <cell r="AP36">
            <v>0.55000000000000004</v>
          </cell>
          <cell r="AQ36">
            <v>0.55000000000000004</v>
          </cell>
          <cell r="AR36">
            <v>0.55000000000000004</v>
          </cell>
          <cell r="AS36">
            <v>0.92500000000000004</v>
          </cell>
          <cell r="AT36">
            <v>0.92500000000000004</v>
          </cell>
          <cell r="AU36">
            <v>0.92500000000000004</v>
          </cell>
          <cell r="AV36">
            <v>6762</v>
          </cell>
          <cell r="AW36">
            <v>7013</v>
          </cell>
          <cell r="AX36">
            <v>7185</v>
          </cell>
          <cell r="AY36">
            <v>636</v>
          </cell>
          <cell r="AZ36">
            <v>659</v>
          </cell>
          <cell r="BA36">
            <v>675</v>
          </cell>
          <cell r="BB36">
            <v>1095</v>
          </cell>
          <cell r="BC36">
            <v>1095</v>
          </cell>
          <cell r="BD36">
            <v>1095</v>
          </cell>
          <cell r="BE36">
            <v>1965</v>
          </cell>
          <cell r="BF36">
            <v>1965</v>
          </cell>
          <cell r="BG36">
            <v>1965</v>
          </cell>
          <cell r="BH36">
            <v>0.58099999999999996</v>
          </cell>
          <cell r="BI36">
            <v>0.60199999999999998</v>
          </cell>
          <cell r="BJ36">
            <v>0.61599999999999999</v>
          </cell>
          <cell r="BK36">
            <v>0.32400000000000001</v>
          </cell>
          <cell r="BL36">
            <v>0.33500000000000002</v>
          </cell>
          <cell r="BM36">
            <v>0.34399999999999997</v>
          </cell>
          <cell r="BN36" t="str">
            <v>C</v>
          </cell>
          <cell r="BO36" t="str">
            <v>C</v>
          </cell>
          <cell r="BP36" t="str">
            <v>C</v>
          </cell>
          <cell r="BQ36" t="str">
            <v>NA</v>
          </cell>
          <cell r="BR36" t="str">
            <v>NA</v>
          </cell>
          <cell r="BS36" t="str">
            <v>NA</v>
          </cell>
          <cell r="BT36">
            <v>6762</v>
          </cell>
          <cell r="BU36">
            <v>7013</v>
          </cell>
          <cell r="BV36">
            <v>7185</v>
          </cell>
          <cell r="BW36">
            <v>1460</v>
          </cell>
          <cell r="BX36">
            <v>1460</v>
          </cell>
          <cell r="BY36">
            <v>1460</v>
          </cell>
          <cell r="BZ36">
            <v>2620</v>
          </cell>
          <cell r="CA36">
            <v>2620</v>
          </cell>
          <cell r="CB36">
            <v>2620</v>
          </cell>
          <cell r="CC36">
            <v>0.436</v>
          </cell>
          <cell r="CD36">
            <v>0.45100000000000001</v>
          </cell>
          <cell r="CE36">
            <v>0.46200000000000002</v>
          </cell>
          <cell r="CF36">
            <v>0.24299999999999999</v>
          </cell>
          <cell r="CG36">
            <v>0.252</v>
          </cell>
          <cell r="CH36">
            <v>0.25800000000000001</v>
          </cell>
          <cell r="CI36" t="str">
            <v>B</v>
          </cell>
          <cell r="CJ36" t="str">
            <v>B</v>
          </cell>
          <cell r="CK36" t="str">
            <v>B</v>
          </cell>
          <cell r="CL36" t="str">
            <v>N</v>
          </cell>
        </row>
        <row r="37">
          <cell r="B37" t="str">
            <v>10250</v>
          </cell>
          <cell r="C37" t="str">
            <v>BROAD ST (US41/SR45)</v>
          </cell>
          <cell r="D37" t="str">
            <v>CHATFIELD DR</v>
          </cell>
          <cell r="E37" t="str">
            <v>HOWELL AVE</v>
          </cell>
          <cell r="F37" t="str">
            <v>080027</v>
          </cell>
          <cell r="G37" t="str">
            <v>A</v>
          </cell>
          <cell r="H37">
            <v>1.0122</v>
          </cell>
          <cell r="I37">
            <v>17</v>
          </cell>
          <cell r="J37">
            <v>17</v>
          </cell>
          <cell r="K37">
            <v>19</v>
          </cell>
          <cell r="L37" t="str">
            <v>T</v>
          </cell>
          <cell r="M37" t="str">
            <v>T</v>
          </cell>
          <cell r="N37" t="str">
            <v>T</v>
          </cell>
          <cell r="O37" t="str">
            <v>C</v>
          </cell>
          <cell r="P37" t="str">
            <v>C</v>
          </cell>
          <cell r="Q37" t="str">
            <v>C</v>
          </cell>
          <cell r="R37" t="str">
            <v>NA</v>
          </cell>
          <cell r="S37" t="str">
            <v>NA</v>
          </cell>
          <cell r="T37" t="str">
            <v>NA</v>
          </cell>
          <cell r="U37">
            <v>2</v>
          </cell>
          <cell r="V37">
            <v>2</v>
          </cell>
          <cell r="W37">
            <v>2</v>
          </cell>
          <cell r="X37" t="str">
            <v>SR</v>
          </cell>
          <cell r="Y37" t="str">
            <v>SR</v>
          </cell>
          <cell r="Z37" t="str">
            <v>SR</v>
          </cell>
          <cell r="AA37">
            <v>1</v>
          </cell>
          <cell r="AB37">
            <v>1</v>
          </cell>
          <cell r="AC37">
            <v>1</v>
          </cell>
          <cell r="AD37" t="str">
            <v>N</v>
          </cell>
          <cell r="AE37" t="str">
            <v>N</v>
          </cell>
          <cell r="AF37" t="str">
            <v>N</v>
          </cell>
          <cell r="AG37" t="str">
            <v>2U</v>
          </cell>
          <cell r="AH37" t="str">
            <v>2U</v>
          </cell>
          <cell r="AI37" t="str">
            <v>2U</v>
          </cell>
          <cell r="AJ37">
            <v>0</v>
          </cell>
          <cell r="AK37">
            <v>0</v>
          </cell>
          <cell r="AL37">
            <v>0</v>
          </cell>
          <cell r="AM37">
            <v>9.4E-2</v>
          </cell>
          <cell r="AN37">
            <v>9.4E-2</v>
          </cell>
          <cell r="AO37">
            <v>9.4E-2</v>
          </cell>
          <cell r="AP37">
            <v>0.55000000000000004</v>
          </cell>
          <cell r="AQ37">
            <v>0.55000000000000004</v>
          </cell>
          <cell r="AR37">
            <v>0.55000000000000004</v>
          </cell>
          <cell r="AS37">
            <v>0.92500000000000004</v>
          </cell>
          <cell r="AT37">
            <v>0.92500000000000004</v>
          </cell>
          <cell r="AU37">
            <v>0.92500000000000004</v>
          </cell>
          <cell r="AV37">
            <v>6762</v>
          </cell>
          <cell r="AW37">
            <v>7013</v>
          </cell>
          <cell r="AX37">
            <v>7185</v>
          </cell>
          <cell r="AY37">
            <v>636</v>
          </cell>
          <cell r="AZ37">
            <v>659</v>
          </cell>
          <cell r="BA37">
            <v>675</v>
          </cell>
          <cell r="BB37">
            <v>1095</v>
          </cell>
          <cell r="BC37">
            <v>1095</v>
          </cell>
          <cell r="BD37">
            <v>1095</v>
          </cell>
          <cell r="BE37">
            <v>1965</v>
          </cell>
          <cell r="BF37">
            <v>1965</v>
          </cell>
          <cell r="BG37">
            <v>1965</v>
          </cell>
          <cell r="BH37">
            <v>0.58099999999999996</v>
          </cell>
          <cell r="BI37">
            <v>0.60199999999999998</v>
          </cell>
          <cell r="BJ37">
            <v>0.61599999999999999</v>
          </cell>
          <cell r="BK37">
            <v>0.32400000000000001</v>
          </cell>
          <cell r="BL37">
            <v>0.33500000000000002</v>
          </cell>
          <cell r="BM37">
            <v>0.34399999999999997</v>
          </cell>
          <cell r="BN37" t="str">
            <v>C</v>
          </cell>
          <cell r="BO37" t="str">
            <v>C</v>
          </cell>
          <cell r="BP37" t="str">
            <v>C</v>
          </cell>
          <cell r="BQ37" t="str">
            <v>NA</v>
          </cell>
          <cell r="BR37" t="str">
            <v>NA</v>
          </cell>
          <cell r="BS37" t="str">
            <v>NA</v>
          </cell>
          <cell r="BT37">
            <v>6762</v>
          </cell>
          <cell r="BU37">
            <v>7013</v>
          </cell>
          <cell r="BV37">
            <v>7185</v>
          </cell>
          <cell r="BW37">
            <v>1460</v>
          </cell>
          <cell r="BX37">
            <v>1460</v>
          </cell>
          <cell r="BY37">
            <v>1460</v>
          </cell>
          <cell r="BZ37">
            <v>2620</v>
          </cell>
          <cell r="CA37">
            <v>2620</v>
          </cell>
          <cell r="CB37">
            <v>2620</v>
          </cell>
          <cell r="CC37">
            <v>0.436</v>
          </cell>
          <cell r="CD37">
            <v>0.45100000000000001</v>
          </cell>
          <cell r="CE37">
            <v>0.46200000000000002</v>
          </cell>
          <cell r="CF37">
            <v>0.24299999999999999</v>
          </cell>
          <cell r="CG37">
            <v>0.252</v>
          </cell>
          <cell r="CH37">
            <v>0.25800000000000001</v>
          </cell>
          <cell r="CI37" t="str">
            <v>B</v>
          </cell>
          <cell r="CJ37" t="str">
            <v>B</v>
          </cell>
          <cell r="CK37" t="str">
            <v>B</v>
          </cell>
          <cell r="CL37" t="str">
            <v>N</v>
          </cell>
        </row>
        <row r="38">
          <cell r="B38" t="str">
            <v>10260</v>
          </cell>
          <cell r="C38" t="str">
            <v>BROAD ST (US41/SR45)</v>
          </cell>
          <cell r="D38" t="str">
            <v>HOWELL AVE</v>
          </cell>
          <cell r="E38" t="str">
            <v>SNOW MEMORIAL HWY</v>
          </cell>
          <cell r="F38" t="str">
            <v>080012: 080013</v>
          </cell>
          <cell r="G38" t="str">
            <v>A</v>
          </cell>
          <cell r="H38">
            <v>1.012</v>
          </cell>
          <cell r="I38">
            <v>18</v>
          </cell>
          <cell r="J38">
            <v>18</v>
          </cell>
          <cell r="K38">
            <v>20</v>
          </cell>
          <cell r="L38" t="str">
            <v>T</v>
          </cell>
          <cell r="M38" t="str">
            <v>T</v>
          </cell>
          <cell r="N38" t="str">
            <v>T</v>
          </cell>
          <cell r="O38" t="str">
            <v>C</v>
          </cell>
          <cell r="P38" t="str">
            <v>C</v>
          </cell>
          <cell r="Q38" t="str">
            <v>C</v>
          </cell>
          <cell r="R38" t="str">
            <v>NA</v>
          </cell>
          <cell r="S38" t="str">
            <v>NA</v>
          </cell>
          <cell r="T38" t="str">
            <v>NA</v>
          </cell>
          <cell r="U38">
            <v>3</v>
          </cell>
          <cell r="V38">
            <v>3</v>
          </cell>
          <cell r="W38">
            <v>3</v>
          </cell>
          <cell r="X38" t="str">
            <v>SR</v>
          </cell>
          <cell r="Y38" t="str">
            <v>SR</v>
          </cell>
          <cell r="Z38" t="str">
            <v>SR</v>
          </cell>
          <cell r="AA38">
            <v>1</v>
          </cell>
          <cell r="AB38">
            <v>1</v>
          </cell>
          <cell r="AC38">
            <v>1</v>
          </cell>
          <cell r="AD38" t="str">
            <v>N</v>
          </cell>
          <cell r="AE38" t="str">
            <v>N</v>
          </cell>
          <cell r="AF38" t="str">
            <v>N</v>
          </cell>
          <cell r="AG38" t="str">
            <v>2U</v>
          </cell>
          <cell r="AH38" t="str">
            <v>2U</v>
          </cell>
          <cell r="AI38" t="str">
            <v>2U</v>
          </cell>
          <cell r="AJ38">
            <v>0</v>
          </cell>
          <cell r="AK38">
            <v>0</v>
          </cell>
          <cell r="AL38">
            <v>0</v>
          </cell>
          <cell r="AM38">
            <v>9.7000000000000003E-2</v>
          </cell>
          <cell r="AN38">
            <v>9.7000000000000003E-2</v>
          </cell>
          <cell r="AO38">
            <v>9.7000000000000003E-2</v>
          </cell>
          <cell r="AP38">
            <v>0.55000000000000004</v>
          </cell>
          <cell r="AQ38">
            <v>0.55000000000000004</v>
          </cell>
          <cell r="AR38">
            <v>0.55000000000000004</v>
          </cell>
          <cell r="AS38">
            <v>0.91</v>
          </cell>
          <cell r="AT38">
            <v>0.91</v>
          </cell>
          <cell r="AU38">
            <v>0.91</v>
          </cell>
          <cell r="AV38">
            <v>8142</v>
          </cell>
          <cell r="AW38">
            <v>8439</v>
          </cell>
          <cell r="AX38">
            <v>8642</v>
          </cell>
          <cell r="AY38">
            <v>790</v>
          </cell>
          <cell r="AZ38">
            <v>819</v>
          </cell>
          <cell r="BA38">
            <v>838</v>
          </cell>
          <cell r="BB38">
            <v>1095</v>
          </cell>
          <cell r="BC38">
            <v>1095</v>
          </cell>
          <cell r="BD38">
            <v>1095</v>
          </cell>
          <cell r="BE38">
            <v>1942</v>
          </cell>
          <cell r="BF38">
            <v>1942</v>
          </cell>
          <cell r="BG38">
            <v>1942</v>
          </cell>
          <cell r="BH38">
            <v>0.72099999999999997</v>
          </cell>
          <cell r="BI38">
            <v>0.748</v>
          </cell>
          <cell r="BJ38">
            <v>0.76500000000000001</v>
          </cell>
          <cell r="BK38">
            <v>0.40699999999999997</v>
          </cell>
          <cell r="BL38">
            <v>0.42199999999999999</v>
          </cell>
          <cell r="BM38">
            <v>0.432</v>
          </cell>
          <cell r="BN38" t="str">
            <v>C</v>
          </cell>
          <cell r="BO38" t="str">
            <v>C</v>
          </cell>
          <cell r="BP38" t="str">
            <v>C</v>
          </cell>
          <cell r="BQ38" t="str">
            <v>NA</v>
          </cell>
          <cell r="BR38" t="str">
            <v>NA</v>
          </cell>
          <cell r="BS38" t="str">
            <v>NA</v>
          </cell>
          <cell r="BT38">
            <v>8142</v>
          </cell>
          <cell r="BU38">
            <v>8439</v>
          </cell>
          <cell r="BV38">
            <v>8642</v>
          </cell>
          <cell r="BW38">
            <v>1460</v>
          </cell>
          <cell r="BX38">
            <v>1460</v>
          </cell>
          <cell r="BY38">
            <v>1460</v>
          </cell>
          <cell r="BZ38">
            <v>2590</v>
          </cell>
          <cell r="CA38">
            <v>2590</v>
          </cell>
          <cell r="CB38">
            <v>2590</v>
          </cell>
          <cell r="CC38">
            <v>0.54100000000000004</v>
          </cell>
          <cell r="CD38">
            <v>0.56100000000000005</v>
          </cell>
          <cell r="CE38">
            <v>0.57399999999999995</v>
          </cell>
          <cell r="CF38">
            <v>0.30499999999999999</v>
          </cell>
          <cell r="CG38">
            <v>0.316</v>
          </cell>
          <cell r="CH38">
            <v>0.32400000000000001</v>
          </cell>
          <cell r="CI38" t="str">
            <v>C</v>
          </cell>
          <cell r="CJ38" t="str">
            <v>C</v>
          </cell>
          <cell r="CK38" t="str">
            <v>C</v>
          </cell>
          <cell r="CL38" t="str">
            <v>N</v>
          </cell>
        </row>
        <row r="39">
          <cell r="B39" t="str">
            <v>10270</v>
          </cell>
          <cell r="C39" t="str">
            <v>BROAD ST (US41/SR45)</v>
          </cell>
          <cell r="D39" t="str">
            <v>SNOW MEMORIAL HWY</v>
          </cell>
          <cell r="E39" t="str">
            <v>LAKE LINDSEY RD</v>
          </cell>
          <cell r="F39" t="str">
            <v>080013</v>
          </cell>
          <cell r="G39" t="str">
            <v>A</v>
          </cell>
          <cell r="H39">
            <v>1.0107999999999999</v>
          </cell>
          <cell r="I39">
            <v>19</v>
          </cell>
          <cell r="J39">
            <v>19</v>
          </cell>
          <cell r="K39">
            <v>21</v>
          </cell>
          <cell r="L39" t="str">
            <v>T</v>
          </cell>
          <cell r="M39" t="str">
            <v>T</v>
          </cell>
          <cell r="N39" t="str">
            <v>T</v>
          </cell>
          <cell r="O39" t="str">
            <v>C</v>
          </cell>
          <cell r="P39" t="str">
            <v>C</v>
          </cell>
          <cell r="Q39" t="str">
            <v>C</v>
          </cell>
          <cell r="R39" t="str">
            <v>NA</v>
          </cell>
          <cell r="S39" t="str">
            <v>NA</v>
          </cell>
          <cell r="T39" t="str">
            <v>NA</v>
          </cell>
          <cell r="U39">
            <v>5</v>
          </cell>
          <cell r="V39">
            <v>5</v>
          </cell>
          <cell r="W39">
            <v>5</v>
          </cell>
          <cell r="X39" t="str">
            <v>SR</v>
          </cell>
          <cell r="Y39" t="str">
            <v>SR</v>
          </cell>
          <cell r="Z39" t="str">
            <v>SR</v>
          </cell>
          <cell r="AA39">
            <v>1</v>
          </cell>
          <cell r="AB39">
            <v>1</v>
          </cell>
          <cell r="AC39">
            <v>1</v>
          </cell>
          <cell r="AD39" t="str">
            <v>N</v>
          </cell>
          <cell r="AE39" t="str">
            <v>N</v>
          </cell>
          <cell r="AF39" t="str">
            <v>N</v>
          </cell>
          <cell r="AG39" t="str">
            <v>2U</v>
          </cell>
          <cell r="AH39" t="str">
            <v>2U</v>
          </cell>
          <cell r="AI39" t="str">
            <v>2U</v>
          </cell>
          <cell r="AJ39">
            <v>0</v>
          </cell>
          <cell r="AK39">
            <v>0</v>
          </cell>
          <cell r="AL39">
            <v>0</v>
          </cell>
          <cell r="AM39">
            <v>9.8000000000000004E-2</v>
          </cell>
          <cell r="AN39">
            <v>9.8000000000000004E-2</v>
          </cell>
          <cell r="AO39">
            <v>9.8000000000000004E-2</v>
          </cell>
          <cell r="AP39">
            <v>0.55000000000000004</v>
          </cell>
          <cell r="AQ39">
            <v>0.55000000000000004</v>
          </cell>
          <cell r="AR39">
            <v>0.55000000000000004</v>
          </cell>
          <cell r="AS39">
            <v>0.88</v>
          </cell>
          <cell r="AT39">
            <v>0.88</v>
          </cell>
          <cell r="AU39">
            <v>0.88</v>
          </cell>
          <cell r="AV39">
            <v>5517</v>
          </cell>
          <cell r="AW39">
            <v>5698</v>
          </cell>
          <cell r="AX39">
            <v>5822</v>
          </cell>
          <cell r="AY39">
            <v>541</v>
          </cell>
          <cell r="AZ39">
            <v>558</v>
          </cell>
          <cell r="BA39">
            <v>571</v>
          </cell>
          <cell r="BB39">
            <v>592</v>
          </cell>
          <cell r="BC39">
            <v>592</v>
          </cell>
          <cell r="BD39">
            <v>592</v>
          </cell>
          <cell r="BE39">
            <v>2025</v>
          </cell>
          <cell r="BF39">
            <v>2025</v>
          </cell>
          <cell r="BG39">
            <v>2025</v>
          </cell>
          <cell r="BH39">
            <v>0.91400000000000003</v>
          </cell>
          <cell r="BI39">
            <v>0.94299999999999995</v>
          </cell>
          <cell r="BJ39">
            <v>0.96499999999999997</v>
          </cell>
          <cell r="BK39">
            <v>0.26700000000000002</v>
          </cell>
          <cell r="BL39">
            <v>0.27600000000000002</v>
          </cell>
          <cell r="BM39">
            <v>0.28199999999999997</v>
          </cell>
          <cell r="BN39" t="str">
            <v>C</v>
          </cell>
          <cell r="BO39" t="str">
            <v>C</v>
          </cell>
          <cell r="BP39" t="str">
            <v>C</v>
          </cell>
          <cell r="BQ39" t="str">
            <v>NA</v>
          </cell>
          <cell r="BR39" t="str">
            <v>NA</v>
          </cell>
          <cell r="BS39" t="str">
            <v>NA</v>
          </cell>
          <cell r="BT39">
            <v>5517</v>
          </cell>
          <cell r="BU39">
            <v>5698</v>
          </cell>
          <cell r="BV39">
            <v>5822</v>
          </cell>
          <cell r="BW39">
            <v>790</v>
          </cell>
          <cell r="BX39">
            <v>790</v>
          </cell>
          <cell r="BY39">
            <v>790</v>
          </cell>
          <cell r="BZ39">
            <v>2700</v>
          </cell>
          <cell r="CA39">
            <v>2700</v>
          </cell>
          <cell r="CB39">
            <v>2700</v>
          </cell>
          <cell r="CC39">
            <v>0.68500000000000005</v>
          </cell>
          <cell r="CD39">
            <v>0.70599999999999996</v>
          </cell>
          <cell r="CE39">
            <v>0.72299999999999998</v>
          </cell>
          <cell r="CF39">
            <v>0.2</v>
          </cell>
          <cell r="CG39">
            <v>0.20699999999999999</v>
          </cell>
          <cell r="CH39">
            <v>0.21099999999999999</v>
          </cell>
          <cell r="CI39" t="str">
            <v>C</v>
          </cell>
          <cell r="CJ39" t="str">
            <v>C</v>
          </cell>
          <cell r="CK39" t="str">
            <v>C</v>
          </cell>
          <cell r="CL39" t="str">
            <v>N</v>
          </cell>
        </row>
        <row r="40">
          <cell r="B40" t="str">
            <v>10280</v>
          </cell>
          <cell r="C40" t="str">
            <v>BROAD ST (US41/SR45)</v>
          </cell>
          <cell r="D40" t="str">
            <v>LAKE LINDSEY RD</v>
          </cell>
          <cell r="E40" t="str">
            <v>CITRUS COUNTY LINE</v>
          </cell>
          <cell r="F40" t="str">
            <v>080032: 085305</v>
          </cell>
          <cell r="G40" t="str">
            <v>E</v>
          </cell>
          <cell r="H40">
            <v>1.02</v>
          </cell>
          <cell r="I40">
            <v>20</v>
          </cell>
          <cell r="J40">
            <v>20</v>
          </cell>
          <cell r="K40">
            <v>22</v>
          </cell>
          <cell r="L40" t="str">
            <v>T</v>
          </cell>
          <cell r="M40" t="str">
            <v>T</v>
          </cell>
          <cell r="N40" t="str">
            <v>T</v>
          </cell>
          <cell r="O40" t="str">
            <v>C</v>
          </cell>
          <cell r="P40" t="str">
            <v>C</v>
          </cell>
          <cell r="Q40" t="str">
            <v>C</v>
          </cell>
          <cell r="R40" t="str">
            <v>NA</v>
          </cell>
          <cell r="S40" t="str">
            <v>NA</v>
          </cell>
          <cell r="T40" t="str">
            <v>NA</v>
          </cell>
          <cell r="U40">
            <v>5</v>
          </cell>
          <cell r="V40">
            <v>5</v>
          </cell>
          <cell r="W40">
            <v>5</v>
          </cell>
          <cell r="X40" t="str">
            <v>SR</v>
          </cell>
          <cell r="Y40" t="str">
            <v>SR</v>
          </cell>
          <cell r="Z40" t="str">
            <v>SR</v>
          </cell>
          <cell r="AA40">
            <v>1</v>
          </cell>
          <cell r="AB40">
            <v>1</v>
          </cell>
          <cell r="AC40">
            <v>1</v>
          </cell>
          <cell r="AD40" t="str">
            <v>N</v>
          </cell>
          <cell r="AE40" t="str">
            <v>N</v>
          </cell>
          <cell r="AF40" t="str">
            <v>N</v>
          </cell>
          <cell r="AG40" t="str">
            <v>2U</v>
          </cell>
          <cell r="AH40" t="str">
            <v>2U</v>
          </cell>
          <cell r="AI40" t="str">
            <v>2U</v>
          </cell>
          <cell r="AJ40">
            <v>0</v>
          </cell>
          <cell r="AK40">
            <v>0</v>
          </cell>
          <cell r="AL40">
            <v>0</v>
          </cell>
          <cell r="AM40">
            <v>9.8000000000000004E-2</v>
          </cell>
          <cell r="AN40">
            <v>9.8000000000000004E-2</v>
          </cell>
          <cell r="AO40">
            <v>9.8000000000000004E-2</v>
          </cell>
          <cell r="AP40">
            <v>0.55000000000000004</v>
          </cell>
          <cell r="AQ40">
            <v>0.55000000000000004</v>
          </cell>
          <cell r="AR40">
            <v>0.55000000000000004</v>
          </cell>
          <cell r="AS40">
            <v>0.88</v>
          </cell>
          <cell r="AT40">
            <v>0.88</v>
          </cell>
          <cell r="AU40">
            <v>0.88</v>
          </cell>
          <cell r="AV40">
            <v>3641</v>
          </cell>
          <cell r="AW40">
            <v>3864</v>
          </cell>
          <cell r="AX40">
            <v>4020</v>
          </cell>
          <cell r="AY40">
            <v>357</v>
          </cell>
          <cell r="AZ40">
            <v>379</v>
          </cell>
          <cell r="BA40">
            <v>394</v>
          </cell>
          <cell r="BB40">
            <v>592</v>
          </cell>
          <cell r="BC40">
            <v>592</v>
          </cell>
          <cell r="BD40">
            <v>592</v>
          </cell>
          <cell r="BE40">
            <v>2025</v>
          </cell>
          <cell r="BF40">
            <v>2025</v>
          </cell>
          <cell r="BG40">
            <v>2025</v>
          </cell>
          <cell r="BH40">
            <v>0.60299999999999998</v>
          </cell>
          <cell r="BI40">
            <v>0.64</v>
          </cell>
          <cell r="BJ40">
            <v>0.66600000000000004</v>
          </cell>
          <cell r="BK40">
            <v>0.17599999999999999</v>
          </cell>
          <cell r="BL40">
            <v>0.187</v>
          </cell>
          <cell r="BM40">
            <v>0.19500000000000001</v>
          </cell>
          <cell r="BN40" t="str">
            <v>C</v>
          </cell>
          <cell r="BO40" t="str">
            <v>C</v>
          </cell>
          <cell r="BP40" t="str">
            <v>C</v>
          </cell>
          <cell r="BQ40" t="str">
            <v>NA</v>
          </cell>
          <cell r="BR40" t="str">
            <v>NA</v>
          </cell>
          <cell r="BS40" t="str">
            <v>NA</v>
          </cell>
          <cell r="BT40">
            <v>3641</v>
          </cell>
          <cell r="BU40">
            <v>3864</v>
          </cell>
          <cell r="BV40">
            <v>4020</v>
          </cell>
          <cell r="BW40">
            <v>790</v>
          </cell>
          <cell r="BX40">
            <v>790</v>
          </cell>
          <cell r="BY40">
            <v>790</v>
          </cell>
          <cell r="BZ40">
            <v>2700</v>
          </cell>
          <cell r="CA40">
            <v>2700</v>
          </cell>
          <cell r="CB40">
            <v>2700</v>
          </cell>
          <cell r="CC40">
            <v>0.45200000000000001</v>
          </cell>
          <cell r="CD40">
            <v>0.48</v>
          </cell>
          <cell r="CE40">
            <v>0.499</v>
          </cell>
          <cell r="CF40">
            <v>0.13200000000000001</v>
          </cell>
          <cell r="CG40">
            <v>0.14000000000000001</v>
          </cell>
          <cell r="CH40">
            <v>0.14599999999999999</v>
          </cell>
          <cell r="CI40" t="str">
            <v>B</v>
          </cell>
          <cell r="CJ40" t="str">
            <v>B</v>
          </cell>
          <cell r="CK40" t="str">
            <v>B</v>
          </cell>
          <cell r="CL40" t="str">
            <v>N</v>
          </cell>
        </row>
        <row r="41">
          <cell r="B41" t="str">
            <v>1410</v>
          </cell>
          <cell r="C41" t="str">
            <v>BURWELL RD</v>
          </cell>
          <cell r="D41" t="str">
            <v>PASCO COUNTY LINE</v>
          </cell>
          <cell r="E41" t="str">
            <v>CORTEZ BLVD (SR50)</v>
          </cell>
          <cell r="F41" t="str">
            <v>72</v>
          </cell>
          <cell r="G41" t="str">
            <v>C</v>
          </cell>
          <cell r="H41">
            <v>1.0154000000000001</v>
          </cell>
          <cell r="I41">
            <v>21</v>
          </cell>
          <cell r="J41">
            <v>21</v>
          </cell>
          <cell r="K41">
            <v>23</v>
          </cell>
          <cell r="L41" t="str">
            <v>T</v>
          </cell>
          <cell r="M41" t="str">
            <v>T</v>
          </cell>
          <cell r="N41" t="str">
            <v>T</v>
          </cell>
          <cell r="O41" t="str">
            <v>D</v>
          </cell>
          <cell r="P41" t="str">
            <v>D</v>
          </cell>
          <cell r="Q41" t="str">
            <v>D</v>
          </cell>
          <cell r="R41" t="str">
            <v>NA</v>
          </cell>
          <cell r="S41" t="str">
            <v>NA</v>
          </cell>
          <cell r="T41" t="str">
            <v>NA</v>
          </cell>
          <cell r="U41">
            <v>5</v>
          </cell>
          <cell r="V41">
            <v>5</v>
          </cell>
          <cell r="W41">
            <v>5</v>
          </cell>
          <cell r="X41" t="str">
            <v>CR</v>
          </cell>
          <cell r="Y41" t="str">
            <v>CR</v>
          </cell>
          <cell r="Z41" t="str">
            <v>CR</v>
          </cell>
          <cell r="AA41">
            <v>0</v>
          </cell>
          <cell r="AB41">
            <v>0</v>
          </cell>
          <cell r="AC41">
            <v>0</v>
          </cell>
          <cell r="AD41" t="str">
            <v>N</v>
          </cell>
          <cell r="AE41" t="str">
            <v>N</v>
          </cell>
          <cell r="AF41" t="str">
            <v>N</v>
          </cell>
          <cell r="AG41" t="str">
            <v>2U</v>
          </cell>
          <cell r="AH41" t="str">
            <v>2U</v>
          </cell>
          <cell r="AI41" t="str">
            <v>2U</v>
          </cell>
          <cell r="AJ41">
            <v>0</v>
          </cell>
          <cell r="AK41">
            <v>0</v>
          </cell>
          <cell r="AL41">
            <v>0</v>
          </cell>
          <cell r="AM41">
            <v>9.8000000000000004E-2</v>
          </cell>
          <cell r="AN41">
            <v>9.8000000000000004E-2</v>
          </cell>
          <cell r="AO41">
            <v>9.8000000000000004E-2</v>
          </cell>
          <cell r="AP41">
            <v>0.55000000000000004</v>
          </cell>
          <cell r="AQ41">
            <v>0.55000000000000004</v>
          </cell>
          <cell r="AR41">
            <v>0.55000000000000004</v>
          </cell>
          <cell r="AS41">
            <v>0.88</v>
          </cell>
          <cell r="AT41">
            <v>0.88</v>
          </cell>
          <cell r="AU41">
            <v>0.88</v>
          </cell>
          <cell r="AV41">
            <v>639</v>
          </cell>
          <cell r="AW41">
            <v>669</v>
          </cell>
          <cell r="AX41">
            <v>690</v>
          </cell>
          <cell r="AY41">
            <v>63</v>
          </cell>
          <cell r="AZ41">
            <v>66</v>
          </cell>
          <cell r="BA41">
            <v>68</v>
          </cell>
          <cell r="BB41">
            <v>1012</v>
          </cell>
          <cell r="BC41">
            <v>1012</v>
          </cell>
          <cell r="BD41">
            <v>1012</v>
          </cell>
          <cell r="BE41">
            <v>2025</v>
          </cell>
          <cell r="BF41">
            <v>2025</v>
          </cell>
          <cell r="BG41">
            <v>2025</v>
          </cell>
          <cell r="BH41">
            <v>6.2E-2</v>
          </cell>
          <cell r="BI41">
            <v>6.5000000000000002E-2</v>
          </cell>
          <cell r="BJ41">
            <v>6.7000000000000004E-2</v>
          </cell>
          <cell r="BK41">
            <v>3.1E-2</v>
          </cell>
          <cell r="BL41">
            <v>3.3000000000000002E-2</v>
          </cell>
          <cell r="BM41">
            <v>3.4000000000000002E-2</v>
          </cell>
          <cell r="BN41" t="str">
            <v>B</v>
          </cell>
          <cell r="BO41" t="str">
            <v>B</v>
          </cell>
          <cell r="BP41" t="str">
            <v>B</v>
          </cell>
          <cell r="BQ41" t="str">
            <v>NA</v>
          </cell>
          <cell r="BR41" t="str">
            <v>NA</v>
          </cell>
          <cell r="BS41" t="str">
            <v>NA</v>
          </cell>
          <cell r="BT41">
            <v>639</v>
          </cell>
          <cell r="BU41">
            <v>669</v>
          </cell>
          <cell r="BV41">
            <v>690</v>
          </cell>
          <cell r="BW41">
            <v>1350</v>
          </cell>
          <cell r="BX41">
            <v>1350</v>
          </cell>
          <cell r="BY41">
            <v>1350</v>
          </cell>
          <cell r="BZ41">
            <v>2700</v>
          </cell>
          <cell r="CA41">
            <v>2700</v>
          </cell>
          <cell r="CB41">
            <v>2700</v>
          </cell>
          <cell r="CC41">
            <v>4.7E-2</v>
          </cell>
          <cell r="CD41">
            <v>4.9000000000000002E-2</v>
          </cell>
          <cell r="CE41">
            <v>0.05</v>
          </cell>
          <cell r="CF41">
            <v>2.3E-2</v>
          </cell>
          <cell r="CG41">
            <v>2.4E-2</v>
          </cell>
          <cell r="CH41">
            <v>2.5000000000000001E-2</v>
          </cell>
          <cell r="CI41" t="str">
            <v>B</v>
          </cell>
          <cell r="CJ41" t="str">
            <v>B</v>
          </cell>
          <cell r="CK41" t="str">
            <v>B</v>
          </cell>
          <cell r="CL41" t="str">
            <v>N</v>
          </cell>
        </row>
        <row r="42">
          <cell r="B42" t="str">
            <v>10290</v>
          </cell>
          <cell r="C42" t="str">
            <v>CALIFORNIA ST</v>
          </cell>
          <cell r="D42" t="str">
            <v>SPRING HILL DR</v>
          </cell>
          <cell r="E42" t="str">
            <v>POWELL RD</v>
          </cell>
          <cell r="F42" t="str">
            <v>89</v>
          </cell>
          <cell r="G42" t="str">
            <v>B</v>
          </cell>
          <cell r="H42">
            <v>1.0199</v>
          </cell>
          <cell r="I42">
            <v>22</v>
          </cell>
          <cell r="J42">
            <v>22</v>
          </cell>
          <cell r="K42">
            <v>24</v>
          </cell>
          <cell r="L42" t="str">
            <v>T</v>
          </cell>
          <cell r="M42" t="str">
            <v>T</v>
          </cell>
          <cell r="N42" t="str">
            <v>T</v>
          </cell>
          <cell r="O42" t="str">
            <v>D</v>
          </cell>
          <cell r="P42" t="str">
            <v>D</v>
          </cell>
          <cell r="Q42" t="str">
            <v>D</v>
          </cell>
          <cell r="R42" t="str">
            <v>SA</v>
          </cell>
          <cell r="S42" t="str">
            <v>SA</v>
          </cell>
          <cell r="T42" t="str">
            <v>SA</v>
          </cell>
          <cell r="U42">
            <v>3</v>
          </cell>
          <cell r="V42">
            <v>3</v>
          </cell>
          <cell r="W42">
            <v>3</v>
          </cell>
          <cell r="X42" t="str">
            <v>CR</v>
          </cell>
          <cell r="Y42" t="str">
            <v>CR</v>
          </cell>
          <cell r="Z42" t="str">
            <v>CR</v>
          </cell>
          <cell r="AA42">
            <v>0</v>
          </cell>
          <cell r="AB42">
            <v>0</v>
          </cell>
          <cell r="AC42">
            <v>0</v>
          </cell>
          <cell r="AD42" t="str">
            <v>N</v>
          </cell>
          <cell r="AE42" t="str">
            <v>N</v>
          </cell>
          <cell r="AF42" t="str">
            <v>N</v>
          </cell>
          <cell r="AG42" t="str">
            <v>2U</v>
          </cell>
          <cell r="AH42" t="str">
            <v>2U</v>
          </cell>
          <cell r="AI42" t="str">
            <v>2U</v>
          </cell>
          <cell r="AJ42">
            <v>1</v>
          </cell>
          <cell r="AK42">
            <v>1</v>
          </cell>
          <cell r="AL42">
            <v>1</v>
          </cell>
          <cell r="AM42">
            <v>9.7000000000000003E-2</v>
          </cell>
          <cell r="AN42">
            <v>9.7000000000000003E-2</v>
          </cell>
          <cell r="AO42">
            <v>9.7000000000000003E-2</v>
          </cell>
          <cell r="AP42">
            <v>0.55000000000000004</v>
          </cell>
          <cell r="AQ42">
            <v>0.55000000000000004</v>
          </cell>
          <cell r="AR42">
            <v>0.55000000000000004</v>
          </cell>
          <cell r="AS42">
            <v>0.91</v>
          </cell>
          <cell r="AT42">
            <v>0.91</v>
          </cell>
          <cell r="AU42">
            <v>0.91</v>
          </cell>
          <cell r="AV42">
            <v>5974</v>
          </cell>
          <cell r="AW42">
            <v>6338</v>
          </cell>
          <cell r="AX42">
            <v>6592</v>
          </cell>
          <cell r="AY42">
            <v>579</v>
          </cell>
          <cell r="AZ42">
            <v>615</v>
          </cell>
          <cell r="BA42">
            <v>639</v>
          </cell>
          <cell r="BB42">
            <v>1332</v>
          </cell>
          <cell r="BC42">
            <v>1332</v>
          </cell>
          <cell r="BD42">
            <v>1332</v>
          </cell>
          <cell r="BE42">
            <v>1332</v>
          </cell>
          <cell r="BF42">
            <v>1332</v>
          </cell>
          <cell r="BG42">
            <v>1332</v>
          </cell>
          <cell r="BH42">
            <v>0.435</v>
          </cell>
          <cell r="BI42">
            <v>0.46200000000000002</v>
          </cell>
          <cell r="BJ42">
            <v>0.48</v>
          </cell>
          <cell r="BK42">
            <v>0.435</v>
          </cell>
          <cell r="BL42">
            <v>0.46200000000000002</v>
          </cell>
          <cell r="BM42">
            <v>0.48</v>
          </cell>
          <cell r="BN42" t="str">
            <v>B</v>
          </cell>
          <cell r="BO42" t="str">
            <v>B</v>
          </cell>
          <cell r="BP42" t="str">
            <v>B</v>
          </cell>
          <cell r="BQ42" t="str">
            <v>SA</v>
          </cell>
          <cell r="BR42" t="str">
            <v>SA</v>
          </cell>
          <cell r="BS42" t="str">
            <v>SA</v>
          </cell>
          <cell r="BT42">
            <v>5311</v>
          </cell>
          <cell r="BU42">
            <v>5585</v>
          </cell>
          <cell r="BV42">
            <v>5774</v>
          </cell>
          <cell r="BW42">
            <v>1332</v>
          </cell>
          <cell r="BX42">
            <v>1332</v>
          </cell>
          <cell r="BY42">
            <v>1332</v>
          </cell>
          <cell r="BZ42">
            <v>1332</v>
          </cell>
          <cell r="CA42">
            <v>1332</v>
          </cell>
          <cell r="CB42">
            <v>1332</v>
          </cell>
          <cell r="CC42">
            <v>0.38700000000000001</v>
          </cell>
          <cell r="CD42">
            <v>0.40699999999999997</v>
          </cell>
          <cell r="CE42">
            <v>0.42</v>
          </cell>
          <cell r="CF42">
            <v>0.38700000000000001</v>
          </cell>
          <cell r="CG42">
            <v>0.40699999999999997</v>
          </cell>
          <cell r="CH42">
            <v>0.42</v>
          </cell>
          <cell r="CI42" t="str">
            <v>B</v>
          </cell>
          <cell r="CJ42" t="str">
            <v>B</v>
          </cell>
          <cell r="CK42" t="str">
            <v>B</v>
          </cell>
          <cell r="CL42" t="str">
            <v>N</v>
          </cell>
        </row>
        <row r="43">
          <cell r="B43" t="str">
            <v>10300</v>
          </cell>
          <cell r="C43" t="str">
            <v>CALIFORNIA ST</v>
          </cell>
          <cell r="D43" t="str">
            <v>POWELL RD</v>
          </cell>
          <cell r="E43" t="str">
            <v>WISCON RD</v>
          </cell>
          <cell r="F43" t="str">
            <v>61</v>
          </cell>
          <cell r="G43" t="str">
            <v>B</v>
          </cell>
          <cell r="H43">
            <v>1.0161</v>
          </cell>
          <cell r="I43">
            <v>22</v>
          </cell>
          <cell r="J43">
            <v>22</v>
          </cell>
          <cell r="K43">
            <v>24</v>
          </cell>
          <cell r="L43" t="str">
            <v>T</v>
          </cell>
          <cell r="M43" t="str">
            <v>T</v>
          </cell>
          <cell r="N43" t="str">
            <v>T</v>
          </cell>
          <cell r="O43" t="str">
            <v>D</v>
          </cell>
          <cell r="P43" t="str">
            <v>D</v>
          </cell>
          <cell r="Q43" t="str">
            <v>D</v>
          </cell>
          <cell r="R43" t="str">
            <v>SA</v>
          </cell>
          <cell r="S43" t="str">
            <v>SA</v>
          </cell>
          <cell r="T43" t="str">
            <v>SA</v>
          </cell>
          <cell r="U43">
            <v>3</v>
          </cell>
          <cell r="V43">
            <v>3</v>
          </cell>
          <cell r="W43">
            <v>3</v>
          </cell>
          <cell r="X43" t="str">
            <v>CR</v>
          </cell>
          <cell r="Y43" t="str">
            <v>CR</v>
          </cell>
          <cell r="Z43" t="str">
            <v>CR</v>
          </cell>
          <cell r="AA43">
            <v>0</v>
          </cell>
          <cell r="AB43">
            <v>0</v>
          </cell>
          <cell r="AC43">
            <v>0</v>
          </cell>
          <cell r="AD43" t="str">
            <v>N</v>
          </cell>
          <cell r="AE43" t="str">
            <v>N</v>
          </cell>
          <cell r="AF43" t="str">
            <v>N</v>
          </cell>
          <cell r="AG43" t="str">
            <v>2U</v>
          </cell>
          <cell r="AH43" t="str">
            <v>2U</v>
          </cell>
          <cell r="AI43" t="str">
            <v>2U</v>
          </cell>
          <cell r="AJ43">
            <v>1</v>
          </cell>
          <cell r="AK43">
            <v>1</v>
          </cell>
          <cell r="AL43">
            <v>1</v>
          </cell>
          <cell r="AM43">
            <v>9.7000000000000003E-2</v>
          </cell>
          <cell r="AN43">
            <v>9.7000000000000003E-2</v>
          </cell>
          <cell r="AO43">
            <v>9.7000000000000003E-2</v>
          </cell>
          <cell r="AP43">
            <v>0.55000000000000004</v>
          </cell>
          <cell r="AQ43">
            <v>0.55000000000000004</v>
          </cell>
          <cell r="AR43">
            <v>0.55000000000000004</v>
          </cell>
          <cell r="AS43">
            <v>0.91</v>
          </cell>
          <cell r="AT43">
            <v>0.91</v>
          </cell>
          <cell r="AU43">
            <v>0.91</v>
          </cell>
          <cell r="AV43">
            <v>5162</v>
          </cell>
          <cell r="AW43">
            <v>5416</v>
          </cell>
          <cell r="AX43">
            <v>5591</v>
          </cell>
          <cell r="AY43">
            <v>501</v>
          </cell>
          <cell r="AZ43">
            <v>525</v>
          </cell>
          <cell r="BA43">
            <v>542</v>
          </cell>
          <cell r="BB43">
            <v>1332</v>
          </cell>
          <cell r="BC43">
            <v>1332</v>
          </cell>
          <cell r="BD43">
            <v>1332</v>
          </cell>
          <cell r="BE43">
            <v>1332</v>
          </cell>
          <cell r="BF43">
            <v>1332</v>
          </cell>
          <cell r="BG43">
            <v>1332</v>
          </cell>
          <cell r="BH43">
            <v>0.376</v>
          </cell>
          <cell r="BI43">
            <v>0.39400000000000002</v>
          </cell>
          <cell r="BJ43">
            <v>0.40699999999999997</v>
          </cell>
          <cell r="BK43">
            <v>0.376</v>
          </cell>
          <cell r="BL43">
            <v>0.39400000000000002</v>
          </cell>
          <cell r="BM43">
            <v>0.40699999999999997</v>
          </cell>
          <cell r="BN43" t="str">
            <v>B</v>
          </cell>
          <cell r="BO43" t="str">
            <v>B</v>
          </cell>
          <cell r="BP43" t="str">
            <v>B</v>
          </cell>
          <cell r="BQ43" t="str">
            <v>SA</v>
          </cell>
          <cell r="BR43" t="str">
            <v>SA</v>
          </cell>
          <cell r="BS43" t="str">
            <v>SA</v>
          </cell>
          <cell r="BT43">
            <v>5311</v>
          </cell>
          <cell r="BU43">
            <v>5585</v>
          </cell>
          <cell r="BV43">
            <v>5774</v>
          </cell>
          <cell r="BW43">
            <v>1332</v>
          </cell>
          <cell r="BX43">
            <v>1332</v>
          </cell>
          <cell r="BY43">
            <v>1332</v>
          </cell>
          <cell r="BZ43">
            <v>1332</v>
          </cell>
          <cell r="CA43">
            <v>1332</v>
          </cell>
          <cell r="CB43">
            <v>1332</v>
          </cell>
          <cell r="CC43">
            <v>0.38700000000000001</v>
          </cell>
          <cell r="CD43">
            <v>0.40699999999999997</v>
          </cell>
          <cell r="CE43">
            <v>0.42</v>
          </cell>
          <cell r="CF43">
            <v>0.38700000000000001</v>
          </cell>
          <cell r="CG43">
            <v>0.40699999999999997</v>
          </cell>
          <cell r="CH43">
            <v>0.42</v>
          </cell>
          <cell r="CI43" t="str">
            <v>B</v>
          </cell>
          <cell r="CJ43" t="str">
            <v>B</v>
          </cell>
          <cell r="CK43" t="str">
            <v>B</v>
          </cell>
          <cell r="CL43" t="str">
            <v>N</v>
          </cell>
        </row>
        <row r="44">
          <cell r="B44" t="str">
            <v>10310</v>
          </cell>
          <cell r="C44" t="str">
            <v>CALIFORNIA ST</v>
          </cell>
          <cell r="D44" t="str">
            <v>WISCON RD</v>
          </cell>
          <cell r="E44" t="str">
            <v>CORTEZ BLVD (SR50)</v>
          </cell>
          <cell r="F44" t="str">
            <v>61</v>
          </cell>
          <cell r="G44" t="str">
            <v>B</v>
          </cell>
          <cell r="H44">
            <v>1.0161</v>
          </cell>
          <cell r="I44">
            <v>22</v>
          </cell>
          <cell r="J44">
            <v>22</v>
          </cell>
          <cell r="K44">
            <v>24</v>
          </cell>
          <cell r="L44" t="str">
            <v>T</v>
          </cell>
          <cell r="M44" t="str">
            <v>T</v>
          </cell>
          <cell r="N44" t="str">
            <v>T</v>
          </cell>
          <cell r="O44" t="str">
            <v>D</v>
          </cell>
          <cell r="P44" t="str">
            <v>D</v>
          </cell>
          <cell r="Q44" t="str">
            <v>D</v>
          </cell>
          <cell r="R44" t="str">
            <v>SA</v>
          </cell>
          <cell r="S44" t="str">
            <v>SA</v>
          </cell>
          <cell r="T44" t="str">
            <v>SA</v>
          </cell>
          <cell r="U44">
            <v>3</v>
          </cell>
          <cell r="V44">
            <v>3</v>
          </cell>
          <cell r="W44">
            <v>3</v>
          </cell>
          <cell r="X44" t="str">
            <v>CR</v>
          </cell>
          <cell r="Y44" t="str">
            <v>CR</v>
          </cell>
          <cell r="Z44" t="str">
            <v>CR</v>
          </cell>
          <cell r="AA44">
            <v>0</v>
          </cell>
          <cell r="AB44">
            <v>0</v>
          </cell>
          <cell r="AC44">
            <v>0</v>
          </cell>
          <cell r="AD44" t="str">
            <v>N</v>
          </cell>
          <cell r="AE44" t="str">
            <v>N</v>
          </cell>
          <cell r="AF44" t="str">
            <v>N</v>
          </cell>
          <cell r="AG44" t="str">
            <v>2U</v>
          </cell>
          <cell r="AH44" t="str">
            <v>2U</v>
          </cell>
          <cell r="AI44" t="str">
            <v>2U</v>
          </cell>
          <cell r="AJ44">
            <v>0</v>
          </cell>
          <cell r="AK44">
            <v>0</v>
          </cell>
          <cell r="AL44">
            <v>0</v>
          </cell>
          <cell r="AM44">
            <v>9.7000000000000003E-2</v>
          </cell>
          <cell r="AN44">
            <v>9.7000000000000003E-2</v>
          </cell>
          <cell r="AO44">
            <v>9.7000000000000003E-2</v>
          </cell>
          <cell r="AP44">
            <v>0.55000000000000004</v>
          </cell>
          <cell r="AQ44">
            <v>0.55000000000000004</v>
          </cell>
          <cell r="AR44">
            <v>0.55000000000000004</v>
          </cell>
          <cell r="AS44">
            <v>0.91</v>
          </cell>
          <cell r="AT44">
            <v>0.91</v>
          </cell>
          <cell r="AU44">
            <v>0.91</v>
          </cell>
          <cell r="AV44">
            <v>5162</v>
          </cell>
          <cell r="AW44">
            <v>5416</v>
          </cell>
          <cell r="AX44">
            <v>5591</v>
          </cell>
          <cell r="AY44">
            <v>501</v>
          </cell>
          <cell r="AZ44">
            <v>525</v>
          </cell>
          <cell r="BA44">
            <v>542</v>
          </cell>
          <cell r="BB44">
            <v>1197</v>
          </cell>
          <cell r="BC44">
            <v>1197</v>
          </cell>
          <cell r="BD44">
            <v>1197</v>
          </cell>
          <cell r="BE44">
            <v>1116</v>
          </cell>
          <cell r="BF44">
            <v>1116</v>
          </cell>
          <cell r="BG44">
            <v>1116</v>
          </cell>
          <cell r="BH44">
            <v>0.41899999999999998</v>
          </cell>
          <cell r="BI44">
            <v>0.439</v>
          </cell>
          <cell r="BJ44">
            <v>0.45300000000000001</v>
          </cell>
          <cell r="BK44">
            <v>0.44900000000000001</v>
          </cell>
          <cell r="BL44">
            <v>0.47</v>
          </cell>
          <cell r="BM44">
            <v>0.48599999999999999</v>
          </cell>
          <cell r="BN44" t="str">
            <v>C</v>
          </cell>
          <cell r="BO44" t="str">
            <v>C</v>
          </cell>
          <cell r="BP44" t="str">
            <v>C</v>
          </cell>
          <cell r="BQ44" t="str">
            <v>SA</v>
          </cell>
          <cell r="BR44" t="str">
            <v>SA</v>
          </cell>
          <cell r="BS44" t="str">
            <v>SA</v>
          </cell>
          <cell r="BT44">
            <v>5311</v>
          </cell>
          <cell r="BU44">
            <v>5585</v>
          </cell>
          <cell r="BV44">
            <v>5774</v>
          </cell>
          <cell r="BW44">
            <v>1332</v>
          </cell>
          <cell r="BX44">
            <v>1332</v>
          </cell>
          <cell r="BY44">
            <v>1332</v>
          </cell>
          <cell r="BZ44">
            <v>1332</v>
          </cell>
          <cell r="CA44">
            <v>1332</v>
          </cell>
          <cell r="CB44">
            <v>1332</v>
          </cell>
          <cell r="CC44">
            <v>0.38700000000000001</v>
          </cell>
          <cell r="CD44">
            <v>0.40699999999999997</v>
          </cell>
          <cell r="CE44">
            <v>0.42</v>
          </cell>
          <cell r="CF44">
            <v>0.38700000000000001</v>
          </cell>
          <cell r="CG44">
            <v>0.40699999999999997</v>
          </cell>
          <cell r="CH44">
            <v>0.42</v>
          </cell>
          <cell r="CI44" t="str">
            <v>B</v>
          </cell>
          <cell r="CJ44" t="str">
            <v>B</v>
          </cell>
          <cell r="CK44" t="str">
            <v>B</v>
          </cell>
          <cell r="CL44" t="str">
            <v>N</v>
          </cell>
        </row>
        <row r="45">
          <cell r="B45" t="str">
            <v>7000</v>
          </cell>
          <cell r="C45" t="str">
            <v>CEDAR LN</v>
          </cell>
          <cell r="D45" t="str">
            <v>POWELL RD</v>
          </cell>
          <cell r="E45" t="str">
            <v>CORTEZ BLVD (SR50)</v>
          </cell>
          <cell r="F45" t="str">
            <v>80</v>
          </cell>
          <cell r="G45" t="str">
            <v>E</v>
          </cell>
          <cell r="H45">
            <v>1.02</v>
          </cell>
          <cell r="I45">
            <v>23</v>
          </cell>
          <cell r="J45">
            <v>23</v>
          </cell>
          <cell r="K45">
            <v>25</v>
          </cell>
          <cell r="L45" t="str">
            <v>T</v>
          </cell>
          <cell r="M45" t="str">
            <v>T</v>
          </cell>
          <cell r="N45" t="str">
            <v>T</v>
          </cell>
          <cell r="O45" t="str">
            <v>D</v>
          </cell>
          <cell r="P45" t="str">
            <v>D</v>
          </cell>
          <cell r="Q45" t="str">
            <v>D</v>
          </cell>
          <cell r="R45" t="str">
            <v>NMC</v>
          </cell>
          <cell r="S45" t="str">
            <v>NA</v>
          </cell>
          <cell r="T45" t="str">
            <v>NA</v>
          </cell>
          <cell r="U45">
            <v>4</v>
          </cell>
          <cell r="V45">
            <v>4</v>
          </cell>
          <cell r="W45">
            <v>4</v>
          </cell>
          <cell r="X45" t="str">
            <v>CR</v>
          </cell>
          <cell r="Y45" t="str">
            <v>CR</v>
          </cell>
          <cell r="Z45" t="str">
            <v>CR</v>
          </cell>
          <cell r="AA45">
            <v>0</v>
          </cell>
          <cell r="AB45">
            <v>0</v>
          </cell>
          <cell r="AC45">
            <v>0</v>
          </cell>
          <cell r="AD45" t="str">
            <v>N</v>
          </cell>
          <cell r="AE45" t="str">
            <v>N</v>
          </cell>
          <cell r="AF45" t="str">
            <v>N</v>
          </cell>
          <cell r="AG45" t="str">
            <v>2U</v>
          </cell>
          <cell r="AH45" t="str">
            <v>2U</v>
          </cell>
          <cell r="AI45" t="str">
            <v>2U</v>
          </cell>
          <cell r="AJ45">
            <v>0</v>
          </cell>
          <cell r="AK45">
            <v>0</v>
          </cell>
          <cell r="AL45">
            <v>0</v>
          </cell>
          <cell r="AM45">
            <v>9.5000000000000001E-2</v>
          </cell>
          <cell r="AN45">
            <v>9.7000000000000003E-2</v>
          </cell>
          <cell r="AO45">
            <v>9.7000000000000003E-2</v>
          </cell>
          <cell r="AP45">
            <v>0.55000000000000004</v>
          </cell>
          <cell r="AQ45">
            <v>0.55000000000000004</v>
          </cell>
          <cell r="AR45">
            <v>0.55000000000000004</v>
          </cell>
          <cell r="AS45">
            <v>0.92500000000000004</v>
          </cell>
          <cell r="AT45">
            <v>0.91</v>
          </cell>
          <cell r="AU45">
            <v>0.91</v>
          </cell>
          <cell r="AV45">
            <v>993</v>
          </cell>
          <cell r="AW45">
            <v>1054</v>
          </cell>
          <cell r="AX45">
            <v>1097</v>
          </cell>
          <cell r="AY45">
            <v>94</v>
          </cell>
          <cell r="AZ45">
            <v>102</v>
          </cell>
          <cell r="BA45">
            <v>106</v>
          </cell>
          <cell r="BB45">
            <v>1938</v>
          </cell>
          <cell r="BC45">
            <v>1530</v>
          </cell>
          <cell r="BD45">
            <v>1530</v>
          </cell>
          <cell r="BE45">
            <v>2460</v>
          </cell>
          <cell r="BF45">
            <v>1942</v>
          </cell>
          <cell r="BG45">
            <v>1942</v>
          </cell>
          <cell r="BH45">
            <v>4.9000000000000002E-2</v>
          </cell>
          <cell r="BI45">
            <v>6.7000000000000004E-2</v>
          </cell>
          <cell r="BJ45">
            <v>6.9000000000000006E-2</v>
          </cell>
          <cell r="BK45">
            <v>3.7999999999999999E-2</v>
          </cell>
          <cell r="BL45">
            <v>5.2999999999999999E-2</v>
          </cell>
          <cell r="BM45">
            <v>5.5E-2</v>
          </cell>
          <cell r="BN45" t="str">
            <v>B</v>
          </cell>
          <cell r="BO45" t="str">
            <v>B</v>
          </cell>
          <cell r="BP45" t="str">
            <v>B</v>
          </cell>
          <cell r="BQ45" t="str">
            <v>NMC</v>
          </cell>
          <cell r="BR45" t="str">
            <v>NA</v>
          </cell>
          <cell r="BS45" t="str">
            <v>NA</v>
          </cell>
          <cell r="BT45">
            <v>993</v>
          </cell>
          <cell r="BU45">
            <v>1054</v>
          </cell>
          <cell r="BV45">
            <v>1097</v>
          </cell>
          <cell r="BW45">
            <v>2040</v>
          </cell>
          <cell r="BX45">
            <v>2040</v>
          </cell>
          <cell r="BY45">
            <v>2040</v>
          </cell>
          <cell r="BZ45">
            <v>2590</v>
          </cell>
          <cell r="CA45">
            <v>2590</v>
          </cell>
          <cell r="CB45">
            <v>2590</v>
          </cell>
          <cell r="CC45">
            <v>4.5999999999999999E-2</v>
          </cell>
          <cell r="CD45">
            <v>0.05</v>
          </cell>
          <cell r="CE45">
            <v>5.1999999999999998E-2</v>
          </cell>
          <cell r="CF45">
            <v>3.5999999999999997E-2</v>
          </cell>
          <cell r="CG45">
            <v>3.9E-2</v>
          </cell>
          <cell r="CH45">
            <v>4.1000000000000002E-2</v>
          </cell>
          <cell r="CI45" t="str">
            <v>B</v>
          </cell>
          <cell r="CJ45" t="str">
            <v>B</v>
          </cell>
          <cell r="CK45" t="str">
            <v>B</v>
          </cell>
          <cell r="CL45" t="str">
            <v>N</v>
          </cell>
        </row>
        <row r="46">
          <cell r="B46" t="str">
            <v>1610</v>
          </cell>
          <cell r="C46" t="str">
            <v>CENTRALIA RD</v>
          </cell>
          <cell r="D46" t="str">
            <v>US19 (SR55)</v>
          </cell>
          <cell r="E46" t="str">
            <v>SUNSHINE GROVE RD</v>
          </cell>
          <cell r="F46" t="str">
            <v>56</v>
          </cell>
          <cell r="G46" t="str">
            <v>E</v>
          </cell>
          <cell r="H46">
            <v>1.02</v>
          </cell>
          <cell r="I46">
            <v>24</v>
          </cell>
          <cell r="J46">
            <v>24</v>
          </cell>
          <cell r="K46">
            <v>26</v>
          </cell>
          <cell r="L46" t="str">
            <v>T</v>
          </cell>
          <cell r="M46" t="str">
            <v>T</v>
          </cell>
          <cell r="N46" t="str">
            <v>T</v>
          </cell>
          <cell r="O46" t="str">
            <v>D</v>
          </cell>
          <cell r="P46" t="str">
            <v>D</v>
          </cell>
          <cell r="Q46" t="str">
            <v>D</v>
          </cell>
          <cell r="R46" t="str">
            <v>NA</v>
          </cell>
          <cell r="S46" t="str">
            <v>NA</v>
          </cell>
          <cell r="T46" t="str">
            <v>NA</v>
          </cell>
          <cell r="U46">
            <v>4</v>
          </cell>
          <cell r="V46">
            <v>4</v>
          </cell>
          <cell r="W46">
            <v>4</v>
          </cell>
          <cell r="X46" t="str">
            <v>CR</v>
          </cell>
          <cell r="Y46" t="str">
            <v>CR</v>
          </cell>
          <cell r="Z46" t="str">
            <v>CR</v>
          </cell>
          <cell r="AA46">
            <v>1</v>
          </cell>
          <cell r="AB46">
            <v>1</v>
          </cell>
          <cell r="AC46">
            <v>1</v>
          </cell>
          <cell r="AD46" t="str">
            <v>N</v>
          </cell>
          <cell r="AE46" t="str">
            <v>N</v>
          </cell>
          <cell r="AF46" t="str">
            <v>N</v>
          </cell>
          <cell r="AG46" t="str">
            <v>2U</v>
          </cell>
          <cell r="AH46" t="str">
            <v>2U</v>
          </cell>
          <cell r="AI46" t="str">
            <v>2U</v>
          </cell>
          <cell r="AJ46">
            <v>0</v>
          </cell>
          <cell r="AK46">
            <v>0</v>
          </cell>
          <cell r="AL46">
            <v>0</v>
          </cell>
          <cell r="AM46">
            <v>0.1</v>
          </cell>
          <cell r="AN46">
            <v>0.1</v>
          </cell>
          <cell r="AO46">
            <v>0.1</v>
          </cell>
          <cell r="AP46">
            <v>0.55000000000000004</v>
          </cell>
          <cell r="AQ46">
            <v>0.55000000000000004</v>
          </cell>
          <cell r="AR46">
            <v>0.55000000000000004</v>
          </cell>
          <cell r="AS46">
            <v>0.89500000000000002</v>
          </cell>
          <cell r="AT46">
            <v>0.89500000000000002</v>
          </cell>
          <cell r="AU46">
            <v>0.89500000000000002</v>
          </cell>
          <cell r="AV46">
            <v>2912</v>
          </cell>
          <cell r="AW46">
            <v>3090</v>
          </cell>
          <cell r="AX46">
            <v>3215</v>
          </cell>
          <cell r="AY46">
            <v>291</v>
          </cell>
          <cell r="AZ46">
            <v>309</v>
          </cell>
          <cell r="BA46">
            <v>322</v>
          </cell>
          <cell r="BB46">
            <v>1500</v>
          </cell>
          <cell r="BC46">
            <v>1500</v>
          </cell>
          <cell r="BD46">
            <v>1500</v>
          </cell>
          <cell r="BE46">
            <v>1912</v>
          </cell>
          <cell r="BF46">
            <v>1912</v>
          </cell>
          <cell r="BG46">
            <v>1912</v>
          </cell>
          <cell r="BH46">
            <v>0.19400000000000001</v>
          </cell>
          <cell r="BI46">
            <v>0.20599999999999999</v>
          </cell>
          <cell r="BJ46">
            <v>0.215</v>
          </cell>
          <cell r="BK46">
            <v>0.152</v>
          </cell>
          <cell r="BL46">
            <v>0.16200000000000001</v>
          </cell>
          <cell r="BM46">
            <v>0.16800000000000001</v>
          </cell>
          <cell r="BN46" t="str">
            <v>B</v>
          </cell>
          <cell r="BO46" t="str">
            <v>B</v>
          </cell>
          <cell r="BP46" t="str">
            <v>B</v>
          </cell>
          <cell r="BQ46" t="str">
            <v>NA</v>
          </cell>
          <cell r="BR46" t="str">
            <v>NA</v>
          </cell>
          <cell r="BS46" t="str">
            <v>NA</v>
          </cell>
          <cell r="BT46">
            <v>2593</v>
          </cell>
          <cell r="BU46">
            <v>2751</v>
          </cell>
          <cell r="BV46">
            <v>2862</v>
          </cell>
          <cell r="BW46">
            <v>2000</v>
          </cell>
          <cell r="BX46">
            <v>2000</v>
          </cell>
          <cell r="BY46">
            <v>2000</v>
          </cell>
          <cell r="BZ46">
            <v>2550</v>
          </cell>
          <cell r="CA46">
            <v>2550</v>
          </cell>
          <cell r="CB46">
            <v>2550</v>
          </cell>
          <cell r="CC46">
            <v>0.13</v>
          </cell>
          <cell r="CD46">
            <v>0.13800000000000001</v>
          </cell>
          <cell r="CE46">
            <v>0.14299999999999999</v>
          </cell>
          <cell r="CF46">
            <v>0.10199999999999999</v>
          </cell>
          <cell r="CG46">
            <v>0.108</v>
          </cell>
          <cell r="CH46">
            <v>0.112</v>
          </cell>
          <cell r="CI46" t="str">
            <v>B</v>
          </cell>
          <cell r="CJ46" t="str">
            <v>B</v>
          </cell>
          <cell r="CK46" t="str">
            <v>B</v>
          </cell>
          <cell r="CL46" t="str">
            <v>N</v>
          </cell>
        </row>
        <row r="47">
          <cell r="B47" t="str">
            <v>1620</v>
          </cell>
          <cell r="C47" t="str">
            <v>CENTRALIA RD</v>
          </cell>
          <cell r="D47" t="str">
            <v>SUNSHINE GROVE RD</v>
          </cell>
          <cell r="E47" t="str">
            <v>BUCZAK RD</v>
          </cell>
          <cell r="F47" t="str">
            <v>57: 56</v>
          </cell>
          <cell r="G47" t="str">
            <v>E</v>
          </cell>
          <cell r="H47">
            <v>1.02</v>
          </cell>
          <cell r="I47">
            <v>24</v>
          </cell>
          <cell r="J47">
            <v>24</v>
          </cell>
          <cell r="K47">
            <v>26</v>
          </cell>
          <cell r="L47" t="str">
            <v>T</v>
          </cell>
          <cell r="M47" t="str">
            <v>T</v>
          </cell>
          <cell r="N47" t="str">
            <v>T</v>
          </cell>
          <cell r="O47" t="str">
            <v>D</v>
          </cell>
          <cell r="P47" t="str">
            <v>D</v>
          </cell>
          <cell r="Q47" t="str">
            <v>D</v>
          </cell>
          <cell r="R47" t="str">
            <v>NA</v>
          </cell>
          <cell r="S47" t="str">
            <v>NA</v>
          </cell>
          <cell r="T47" t="str">
            <v>NA</v>
          </cell>
          <cell r="U47">
            <v>4</v>
          </cell>
          <cell r="V47">
            <v>4</v>
          </cell>
          <cell r="W47">
            <v>4</v>
          </cell>
          <cell r="X47" t="str">
            <v>CR</v>
          </cell>
          <cell r="Y47" t="str">
            <v>CR</v>
          </cell>
          <cell r="Z47" t="str">
            <v>CR</v>
          </cell>
          <cell r="AA47">
            <v>1</v>
          </cell>
          <cell r="AB47">
            <v>1</v>
          </cell>
          <cell r="AC47">
            <v>1</v>
          </cell>
          <cell r="AD47" t="str">
            <v>N</v>
          </cell>
          <cell r="AE47" t="str">
            <v>N</v>
          </cell>
          <cell r="AF47" t="str">
            <v>N</v>
          </cell>
          <cell r="AG47" t="str">
            <v>2U</v>
          </cell>
          <cell r="AH47" t="str">
            <v>2U</v>
          </cell>
          <cell r="AI47" t="str">
            <v>2U</v>
          </cell>
          <cell r="AJ47">
            <v>0</v>
          </cell>
          <cell r="AK47">
            <v>0</v>
          </cell>
          <cell r="AL47">
            <v>0</v>
          </cell>
          <cell r="AM47">
            <v>0.1</v>
          </cell>
          <cell r="AN47">
            <v>0.1</v>
          </cell>
          <cell r="AO47">
            <v>0.1</v>
          </cell>
          <cell r="AP47">
            <v>0.55000000000000004</v>
          </cell>
          <cell r="AQ47">
            <v>0.55000000000000004</v>
          </cell>
          <cell r="AR47">
            <v>0.55000000000000004</v>
          </cell>
          <cell r="AS47">
            <v>0.89500000000000002</v>
          </cell>
          <cell r="AT47">
            <v>0.89500000000000002</v>
          </cell>
          <cell r="AU47">
            <v>0.89500000000000002</v>
          </cell>
          <cell r="AV47">
            <v>2442</v>
          </cell>
          <cell r="AW47">
            <v>2591</v>
          </cell>
          <cell r="AX47">
            <v>2696</v>
          </cell>
          <cell r="AY47">
            <v>244</v>
          </cell>
          <cell r="AZ47">
            <v>259</v>
          </cell>
          <cell r="BA47">
            <v>270</v>
          </cell>
          <cell r="BB47">
            <v>1500</v>
          </cell>
          <cell r="BC47">
            <v>1500</v>
          </cell>
          <cell r="BD47">
            <v>1500</v>
          </cell>
          <cell r="BE47">
            <v>1912</v>
          </cell>
          <cell r="BF47">
            <v>1912</v>
          </cell>
          <cell r="BG47">
            <v>1912</v>
          </cell>
          <cell r="BH47">
            <v>0.16300000000000001</v>
          </cell>
          <cell r="BI47">
            <v>0.17299999999999999</v>
          </cell>
          <cell r="BJ47">
            <v>0.18</v>
          </cell>
          <cell r="BK47">
            <v>0.128</v>
          </cell>
          <cell r="BL47">
            <v>0.13500000000000001</v>
          </cell>
          <cell r="BM47">
            <v>0.14099999999999999</v>
          </cell>
          <cell r="BN47" t="str">
            <v>B</v>
          </cell>
          <cell r="BO47" t="str">
            <v>B</v>
          </cell>
          <cell r="BP47" t="str">
            <v>B</v>
          </cell>
          <cell r="BQ47" t="str">
            <v>NA</v>
          </cell>
          <cell r="BR47" t="str">
            <v>NA</v>
          </cell>
          <cell r="BS47" t="str">
            <v>NA</v>
          </cell>
          <cell r="BT47">
            <v>2593</v>
          </cell>
          <cell r="BU47">
            <v>2751</v>
          </cell>
          <cell r="BV47">
            <v>2862</v>
          </cell>
          <cell r="BW47">
            <v>2000</v>
          </cell>
          <cell r="BX47">
            <v>2000</v>
          </cell>
          <cell r="BY47">
            <v>2000</v>
          </cell>
          <cell r="BZ47">
            <v>2550</v>
          </cell>
          <cell r="CA47">
            <v>2550</v>
          </cell>
          <cell r="CB47">
            <v>2550</v>
          </cell>
          <cell r="CC47">
            <v>0.13</v>
          </cell>
          <cell r="CD47">
            <v>0.13800000000000001</v>
          </cell>
          <cell r="CE47">
            <v>0.14299999999999999</v>
          </cell>
          <cell r="CF47">
            <v>0.10199999999999999</v>
          </cell>
          <cell r="CG47">
            <v>0.108</v>
          </cell>
          <cell r="CH47">
            <v>0.112</v>
          </cell>
          <cell r="CI47" t="str">
            <v>B</v>
          </cell>
          <cell r="CJ47" t="str">
            <v>B</v>
          </cell>
          <cell r="CK47" t="str">
            <v>B</v>
          </cell>
          <cell r="CL47" t="str">
            <v>N</v>
          </cell>
        </row>
        <row r="48">
          <cell r="B48" t="str">
            <v>1625</v>
          </cell>
          <cell r="C48" t="str">
            <v>CENTRALIA RD</v>
          </cell>
          <cell r="D48" t="str">
            <v>BUCZAK RD</v>
          </cell>
          <cell r="E48" t="str">
            <v>CITRUS WAY</v>
          </cell>
          <cell r="F48" t="str">
            <v>57</v>
          </cell>
          <cell r="G48" t="str">
            <v>E</v>
          </cell>
          <cell r="H48">
            <v>1.02</v>
          </cell>
          <cell r="I48">
            <v>24</v>
          </cell>
          <cell r="J48">
            <v>24</v>
          </cell>
          <cell r="K48">
            <v>26</v>
          </cell>
          <cell r="L48" t="str">
            <v>T</v>
          </cell>
          <cell r="M48" t="str">
            <v>T</v>
          </cell>
          <cell r="N48" t="str">
            <v>T</v>
          </cell>
          <cell r="O48" t="str">
            <v>D</v>
          </cell>
          <cell r="P48" t="str">
            <v>D</v>
          </cell>
          <cell r="Q48" t="str">
            <v>D</v>
          </cell>
          <cell r="R48" t="str">
            <v>NA</v>
          </cell>
          <cell r="S48" t="str">
            <v>NA</v>
          </cell>
          <cell r="T48" t="str">
            <v>NA</v>
          </cell>
          <cell r="U48">
            <v>4</v>
          </cell>
          <cell r="V48">
            <v>4</v>
          </cell>
          <cell r="W48">
            <v>4</v>
          </cell>
          <cell r="X48" t="str">
            <v>CR</v>
          </cell>
          <cell r="Y48" t="str">
            <v>CR</v>
          </cell>
          <cell r="Z48" t="str">
            <v>CR</v>
          </cell>
          <cell r="AA48">
            <v>1</v>
          </cell>
          <cell r="AB48">
            <v>1</v>
          </cell>
          <cell r="AC48">
            <v>1</v>
          </cell>
          <cell r="AD48" t="str">
            <v>N</v>
          </cell>
          <cell r="AE48" t="str">
            <v>N</v>
          </cell>
          <cell r="AF48" t="str">
            <v>N</v>
          </cell>
          <cell r="AG48" t="str">
            <v>2U</v>
          </cell>
          <cell r="AH48" t="str">
            <v>2U</v>
          </cell>
          <cell r="AI48" t="str">
            <v>2U</v>
          </cell>
          <cell r="AJ48">
            <v>0</v>
          </cell>
          <cell r="AK48">
            <v>0</v>
          </cell>
          <cell r="AL48">
            <v>0</v>
          </cell>
          <cell r="AM48">
            <v>0.1</v>
          </cell>
          <cell r="AN48">
            <v>0.1</v>
          </cell>
          <cell r="AO48">
            <v>0.1</v>
          </cell>
          <cell r="AP48">
            <v>0.55000000000000004</v>
          </cell>
          <cell r="AQ48">
            <v>0.55000000000000004</v>
          </cell>
          <cell r="AR48">
            <v>0.55000000000000004</v>
          </cell>
          <cell r="AS48">
            <v>0.89500000000000002</v>
          </cell>
          <cell r="AT48">
            <v>0.89500000000000002</v>
          </cell>
          <cell r="AU48">
            <v>0.89500000000000002</v>
          </cell>
          <cell r="AV48">
            <v>1933</v>
          </cell>
          <cell r="AW48">
            <v>2051</v>
          </cell>
          <cell r="AX48">
            <v>2134</v>
          </cell>
          <cell r="AY48">
            <v>193</v>
          </cell>
          <cell r="AZ48">
            <v>205</v>
          </cell>
          <cell r="BA48">
            <v>213</v>
          </cell>
          <cell r="BB48">
            <v>1500</v>
          </cell>
          <cell r="BC48">
            <v>1500</v>
          </cell>
          <cell r="BD48">
            <v>1500</v>
          </cell>
          <cell r="BE48">
            <v>1912</v>
          </cell>
          <cell r="BF48">
            <v>1912</v>
          </cell>
          <cell r="BG48">
            <v>1912</v>
          </cell>
          <cell r="BH48">
            <v>0.129</v>
          </cell>
          <cell r="BI48">
            <v>0.13700000000000001</v>
          </cell>
          <cell r="BJ48">
            <v>0.14199999999999999</v>
          </cell>
          <cell r="BK48">
            <v>0.10100000000000001</v>
          </cell>
          <cell r="BL48">
            <v>0.107</v>
          </cell>
          <cell r="BM48">
            <v>0.111</v>
          </cell>
          <cell r="BN48" t="str">
            <v>B</v>
          </cell>
          <cell r="BO48" t="str">
            <v>B</v>
          </cell>
          <cell r="BP48" t="str">
            <v>B</v>
          </cell>
          <cell r="BQ48" t="str">
            <v>NA</v>
          </cell>
          <cell r="BR48" t="str">
            <v>NA</v>
          </cell>
          <cell r="BS48" t="str">
            <v>NA</v>
          </cell>
          <cell r="BT48">
            <v>2593</v>
          </cell>
          <cell r="BU48">
            <v>2751</v>
          </cell>
          <cell r="BV48">
            <v>2862</v>
          </cell>
          <cell r="BW48">
            <v>2000</v>
          </cell>
          <cell r="BX48">
            <v>2000</v>
          </cell>
          <cell r="BY48">
            <v>2000</v>
          </cell>
          <cell r="BZ48">
            <v>2550</v>
          </cell>
          <cell r="CA48">
            <v>2550</v>
          </cell>
          <cell r="CB48">
            <v>2550</v>
          </cell>
          <cell r="CC48">
            <v>0.13</v>
          </cell>
          <cell r="CD48">
            <v>0.13800000000000001</v>
          </cell>
          <cell r="CE48">
            <v>0.14299999999999999</v>
          </cell>
          <cell r="CF48">
            <v>0.10199999999999999</v>
          </cell>
          <cell r="CG48">
            <v>0.108</v>
          </cell>
          <cell r="CH48">
            <v>0.112</v>
          </cell>
          <cell r="CI48" t="str">
            <v>B</v>
          </cell>
          <cell r="CJ48" t="str">
            <v>B</v>
          </cell>
          <cell r="CK48" t="str">
            <v>B</v>
          </cell>
          <cell r="CL48" t="str">
            <v>N</v>
          </cell>
        </row>
        <row r="49">
          <cell r="B49" t="str">
            <v>6610</v>
          </cell>
          <cell r="C49" t="str">
            <v>CHURCH RD</v>
          </cell>
          <cell r="D49" t="str">
            <v>SPRING LAKE HWY</v>
          </cell>
          <cell r="E49" t="str">
            <v>MYERS RD</v>
          </cell>
          <cell r="F49" t="str">
            <v>81</v>
          </cell>
          <cell r="G49" t="str">
            <v>B</v>
          </cell>
          <cell r="H49">
            <v>1.0185999999999999</v>
          </cell>
          <cell r="I49">
            <v>25</v>
          </cell>
          <cell r="J49">
            <v>25</v>
          </cell>
          <cell r="K49">
            <v>27</v>
          </cell>
          <cell r="L49" t="str">
            <v>T</v>
          </cell>
          <cell r="M49" t="str">
            <v>T</v>
          </cell>
          <cell r="N49" t="str">
            <v>T</v>
          </cell>
          <cell r="O49" t="str">
            <v>D</v>
          </cell>
          <cell r="P49" t="str">
            <v>D</v>
          </cell>
          <cell r="Q49" t="str">
            <v>D</v>
          </cell>
          <cell r="R49" t="str">
            <v>NA</v>
          </cell>
          <cell r="S49" t="str">
            <v>NA</v>
          </cell>
          <cell r="T49" t="str">
            <v>NA</v>
          </cell>
          <cell r="U49">
            <v>5</v>
          </cell>
          <cell r="V49">
            <v>5</v>
          </cell>
          <cell r="W49">
            <v>5</v>
          </cell>
          <cell r="X49" t="str">
            <v>CR</v>
          </cell>
          <cell r="Y49" t="str">
            <v>CR</v>
          </cell>
          <cell r="Z49" t="str">
            <v>CR</v>
          </cell>
          <cell r="AA49">
            <v>0</v>
          </cell>
          <cell r="AB49">
            <v>0</v>
          </cell>
          <cell r="AC49">
            <v>0</v>
          </cell>
          <cell r="AD49" t="str">
            <v>N</v>
          </cell>
          <cell r="AE49" t="str">
            <v>N</v>
          </cell>
          <cell r="AF49" t="str">
            <v>N</v>
          </cell>
          <cell r="AG49" t="str">
            <v>2U</v>
          </cell>
          <cell r="AH49" t="str">
            <v>2U</v>
          </cell>
          <cell r="AI49" t="str">
            <v>2U</v>
          </cell>
          <cell r="AJ49">
            <v>0</v>
          </cell>
          <cell r="AK49">
            <v>0</v>
          </cell>
          <cell r="AL49">
            <v>0</v>
          </cell>
          <cell r="AM49">
            <v>9.8000000000000004E-2</v>
          </cell>
          <cell r="AN49">
            <v>9.8000000000000004E-2</v>
          </cell>
          <cell r="AO49">
            <v>9.8000000000000004E-2</v>
          </cell>
          <cell r="AP49">
            <v>0.55000000000000004</v>
          </cell>
          <cell r="AQ49">
            <v>0.55000000000000004</v>
          </cell>
          <cell r="AR49">
            <v>0.55000000000000004</v>
          </cell>
          <cell r="AS49">
            <v>0.88</v>
          </cell>
          <cell r="AT49">
            <v>0.88</v>
          </cell>
          <cell r="AU49">
            <v>0.88</v>
          </cell>
          <cell r="AV49">
            <v>585</v>
          </cell>
          <cell r="AW49">
            <v>618</v>
          </cell>
          <cell r="AX49">
            <v>641</v>
          </cell>
          <cell r="AY49">
            <v>57</v>
          </cell>
          <cell r="AZ49">
            <v>61</v>
          </cell>
          <cell r="BA49">
            <v>63</v>
          </cell>
          <cell r="BB49">
            <v>1012</v>
          </cell>
          <cell r="BC49">
            <v>1012</v>
          </cell>
          <cell r="BD49">
            <v>1012</v>
          </cell>
          <cell r="BE49">
            <v>2025</v>
          </cell>
          <cell r="BF49">
            <v>2025</v>
          </cell>
          <cell r="BG49">
            <v>2025</v>
          </cell>
          <cell r="BH49">
            <v>5.6000000000000001E-2</v>
          </cell>
          <cell r="BI49">
            <v>0.06</v>
          </cell>
          <cell r="BJ49">
            <v>6.2E-2</v>
          </cell>
          <cell r="BK49">
            <v>2.8000000000000001E-2</v>
          </cell>
          <cell r="BL49">
            <v>0.03</v>
          </cell>
          <cell r="BM49">
            <v>3.1E-2</v>
          </cell>
          <cell r="BN49" t="str">
            <v>B</v>
          </cell>
          <cell r="BO49" t="str">
            <v>B</v>
          </cell>
          <cell r="BP49" t="str">
            <v>B</v>
          </cell>
          <cell r="BQ49" t="str">
            <v>NA</v>
          </cell>
          <cell r="BR49" t="str">
            <v>NA</v>
          </cell>
          <cell r="BS49" t="str">
            <v>NA</v>
          </cell>
          <cell r="BT49">
            <v>585</v>
          </cell>
          <cell r="BU49">
            <v>618</v>
          </cell>
          <cell r="BV49">
            <v>641</v>
          </cell>
          <cell r="BW49">
            <v>1350</v>
          </cell>
          <cell r="BX49">
            <v>1350</v>
          </cell>
          <cell r="BY49">
            <v>1350</v>
          </cell>
          <cell r="BZ49">
            <v>2700</v>
          </cell>
          <cell r="CA49">
            <v>2700</v>
          </cell>
          <cell r="CB49">
            <v>2700</v>
          </cell>
          <cell r="CC49">
            <v>4.2000000000000003E-2</v>
          </cell>
          <cell r="CD49">
            <v>4.4999999999999998E-2</v>
          </cell>
          <cell r="CE49">
            <v>4.7E-2</v>
          </cell>
          <cell r="CF49">
            <v>2.1000000000000001E-2</v>
          </cell>
          <cell r="CG49">
            <v>2.3E-2</v>
          </cell>
          <cell r="CH49">
            <v>2.3E-2</v>
          </cell>
          <cell r="CI49" t="str">
            <v>B</v>
          </cell>
          <cell r="CJ49" t="str">
            <v>B</v>
          </cell>
          <cell r="CK49" t="str">
            <v>B</v>
          </cell>
          <cell r="CL49" t="str">
            <v>N</v>
          </cell>
        </row>
        <row r="50">
          <cell r="B50" t="str">
            <v>10320</v>
          </cell>
          <cell r="C50" t="str">
            <v>CITRUS WAY</v>
          </cell>
          <cell r="D50" t="str">
            <v>FORT DADE AVE</v>
          </cell>
          <cell r="E50" t="str">
            <v>CENTRALIA RD</v>
          </cell>
          <cell r="F50" t="str">
            <v>13</v>
          </cell>
          <cell r="G50" t="str">
            <v>C</v>
          </cell>
          <cell r="H50">
            <v>1.0089999999999999</v>
          </cell>
          <cell r="I50">
            <v>26</v>
          </cell>
          <cell r="J50">
            <v>26</v>
          </cell>
          <cell r="K50">
            <v>28</v>
          </cell>
          <cell r="L50" t="str">
            <v>T</v>
          </cell>
          <cell r="M50" t="str">
            <v>T</v>
          </cell>
          <cell r="N50" t="str">
            <v>T</v>
          </cell>
          <cell r="O50" t="str">
            <v>D</v>
          </cell>
          <cell r="P50" t="str">
            <v>D</v>
          </cell>
          <cell r="Q50" t="str">
            <v>D</v>
          </cell>
          <cell r="R50" t="str">
            <v>NA</v>
          </cell>
          <cell r="S50" t="str">
            <v>NA</v>
          </cell>
          <cell r="T50" t="str">
            <v>NA</v>
          </cell>
          <cell r="U50">
            <v>4</v>
          </cell>
          <cell r="V50">
            <v>4</v>
          </cell>
          <cell r="W50">
            <v>4</v>
          </cell>
          <cell r="X50" t="str">
            <v>CR</v>
          </cell>
          <cell r="Y50" t="str">
            <v>CR</v>
          </cell>
          <cell r="Z50" t="str">
            <v>CR</v>
          </cell>
          <cell r="AA50">
            <v>0</v>
          </cell>
          <cell r="AB50">
            <v>0</v>
          </cell>
          <cell r="AC50">
            <v>0</v>
          </cell>
          <cell r="AD50" t="str">
            <v>N</v>
          </cell>
          <cell r="AE50" t="str">
            <v>N</v>
          </cell>
          <cell r="AF50" t="str">
            <v>N</v>
          </cell>
          <cell r="AG50" t="str">
            <v>2U</v>
          </cell>
          <cell r="AH50" t="str">
            <v>2U</v>
          </cell>
          <cell r="AI50" t="str">
            <v>2U</v>
          </cell>
          <cell r="AJ50">
            <v>0</v>
          </cell>
          <cell r="AK50">
            <v>0</v>
          </cell>
          <cell r="AL50">
            <v>0</v>
          </cell>
          <cell r="AM50">
            <v>0.1</v>
          </cell>
          <cell r="AN50">
            <v>0.1</v>
          </cell>
          <cell r="AO50">
            <v>0.1</v>
          </cell>
          <cell r="AP50">
            <v>0.55000000000000004</v>
          </cell>
          <cell r="AQ50">
            <v>0.55000000000000004</v>
          </cell>
          <cell r="AR50">
            <v>0.55000000000000004</v>
          </cell>
          <cell r="AS50">
            <v>0.89500000000000002</v>
          </cell>
          <cell r="AT50">
            <v>0.89500000000000002</v>
          </cell>
          <cell r="AU50">
            <v>0.89500000000000002</v>
          </cell>
          <cell r="AV50">
            <v>2373</v>
          </cell>
          <cell r="AW50">
            <v>2438</v>
          </cell>
          <cell r="AX50">
            <v>2482</v>
          </cell>
          <cell r="AY50">
            <v>237</v>
          </cell>
          <cell r="AZ50">
            <v>244</v>
          </cell>
          <cell r="BA50">
            <v>248</v>
          </cell>
          <cell r="BB50">
            <v>1500</v>
          </cell>
          <cell r="BC50">
            <v>1500</v>
          </cell>
          <cell r="BD50">
            <v>1500</v>
          </cell>
          <cell r="BE50">
            <v>1912</v>
          </cell>
          <cell r="BF50">
            <v>1912</v>
          </cell>
          <cell r="BG50">
            <v>1912</v>
          </cell>
          <cell r="BH50">
            <v>0.158</v>
          </cell>
          <cell r="BI50">
            <v>0.16300000000000001</v>
          </cell>
          <cell r="BJ50">
            <v>0.16500000000000001</v>
          </cell>
          <cell r="BK50">
            <v>0.124</v>
          </cell>
          <cell r="BL50">
            <v>0.128</v>
          </cell>
          <cell r="BM50">
            <v>0.13</v>
          </cell>
          <cell r="BN50" t="str">
            <v>B</v>
          </cell>
          <cell r="BO50" t="str">
            <v>B</v>
          </cell>
          <cell r="BP50" t="str">
            <v>B</v>
          </cell>
          <cell r="BQ50" t="str">
            <v>NA</v>
          </cell>
          <cell r="BR50" t="str">
            <v>NA</v>
          </cell>
          <cell r="BS50" t="str">
            <v>NA</v>
          </cell>
          <cell r="BT50">
            <v>2373</v>
          </cell>
          <cell r="BU50">
            <v>2438</v>
          </cell>
          <cell r="BV50">
            <v>2482</v>
          </cell>
          <cell r="BW50">
            <v>2000</v>
          </cell>
          <cell r="BX50">
            <v>2000</v>
          </cell>
          <cell r="BY50">
            <v>2000</v>
          </cell>
          <cell r="BZ50">
            <v>2550</v>
          </cell>
          <cell r="CA50">
            <v>2550</v>
          </cell>
          <cell r="CB50">
            <v>2550</v>
          </cell>
          <cell r="CC50">
            <v>0.11799999999999999</v>
          </cell>
          <cell r="CD50">
            <v>0.122</v>
          </cell>
          <cell r="CE50">
            <v>0.124</v>
          </cell>
          <cell r="CF50">
            <v>9.2999999999999999E-2</v>
          </cell>
          <cell r="CG50">
            <v>9.6000000000000002E-2</v>
          </cell>
          <cell r="CH50">
            <v>9.7000000000000003E-2</v>
          </cell>
          <cell r="CI50" t="str">
            <v>B</v>
          </cell>
          <cell r="CJ50" t="str">
            <v>B</v>
          </cell>
          <cell r="CK50" t="str">
            <v>B</v>
          </cell>
          <cell r="CL50" t="str">
            <v>N</v>
          </cell>
        </row>
        <row r="51">
          <cell r="B51" t="str">
            <v>10330</v>
          </cell>
          <cell r="C51" t="str">
            <v>CITRUS WAY</v>
          </cell>
          <cell r="D51" t="str">
            <v>CENTRALIA RD</v>
          </cell>
          <cell r="E51" t="str">
            <v>LAKE LINDSEY RD</v>
          </cell>
          <cell r="F51" t="str">
            <v>12</v>
          </cell>
          <cell r="G51" t="str">
            <v>E</v>
          </cell>
          <cell r="H51">
            <v>1.02</v>
          </cell>
          <cell r="I51">
            <v>27</v>
          </cell>
          <cell r="J51">
            <v>27</v>
          </cell>
          <cell r="K51">
            <v>29</v>
          </cell>
          <cell r="L51" t="str">
            <v>T</v>
          </cell>
          <cell r="M51" t="str">
            <v>T</v>
          </cell>
          <cell r="N51" t="str">
            <v>T</v>
          </cell>
          <cell r="O51" t="str">
            <v>D</v>
          </cell>
          <cell r="P51" t="str">
            <v>D</v>
          </cell>
          <cell r="Q51" t="str">
            <v>D</v>
          </cell>
          <cell r="R51" t="str">
            <v>NA</v>
          </cell>
          <cell r="S51" t="str">
            <v>NA</v>
          </cell>
          <cell r="T51" t="str">
            <v>NA</v>
          </cell>
          <cell r="U51">
            <v>5</v>
          </cell>
          <cell r="V51">
            <v>5</v>
          </cell>
          <cell r="W51">
            <v>5</v>
          </cell>
          <cell r="X51" t="str">
            <v>CR</v>
          </cell>
          <cell r="Y51" t="str">
            <v>CR</v>
          </cell>
          <cell r="Z51" t="str">
            <v>CR</v>
          </cell>
          <cell r="AA51">
            <v>1</v>
          </cell>
          <cell r="AB51">
            <v>1</v>
          </cell>
          <cell r="AC51">
            <v>1</v>
          </cell>
          <cell r="AD51" t="str">
            <v>N</v>
          </cell>
          <cell r="AE51" t="str">
            <v>N</v>
          </cell>
          <cell r="AF51" t="str">
            <v>N</v>
          </cell>
          <cell r="AG51" t="str">
            <v>2U</v>
          </cell>
          <cell r="AH51" t="str">
            <v>2U</v>
          </cell>
          <cell r="AI51" t="str">
            <v>2U</v>
          </cell>
          <cell r="AJ51">
            <v>0</v>
          </cell>
          <cell r="AK51">
            <v>0</v>
          </cell>
          <cell r="AL51">
            <v>0</v>
          </cell>
          <cell r="AM51">
            <v>9.8000000000000004E-2</v>
          </cell>
          <cell r="AN51">
            <v>9.8000000000000004E-2</v>
          </cell>
          <cell r="AO51">
            <v>9.8000000000000004E-2</v>
          </cell>
          <cell r="AP51">
            <v>0.55000000000000004</v>
          </cell>
          <cell r="AQ51">
            <v>0.55000000000000004</v>
          </cell>
          <cell r="AR51">
            <v>0.55000000000000004</v>
          </cell>
          <cell r="AS51">
            <v>0.88</v>
          </cell>
          <cell r="AT51">
            <v>0.88</v>
          </cell>
          <cell r="AU51">
            <v>0.88</v>
          </cell>
          <cell r="AV51">
            <v>1610</v>
          </cell>
          <cell r="AW51">
            <v>1708</v>
          </cell>
          <cell r="AX51">
            <v>1777</v>
          </cell>
          <cell r="AY51">
            <v>158</v>
          </cell>
          <cell r="AZ51">
            <v>167</v>
          </cell>
          <cell r="BA51">
            <v>174</v>
          </cell>
          <cell r="BB51">
            <v>1012</v>
          </cell>
          <cell r="BC51">
            <v>1012</v>
          </cell>
          <cell r="BD51">
            <v>1012</v>
          </cell>
          <cell r="BE51">
            <v>2025</v>
          </cell>
          <cell r="BF51">
            <v>2025</v>
          </cell>
          <cell r="BG51">
            <v>2025</v>
          </cell>
          <cell r="BH51">
            <v>0.156</v>
          </cell>
          <cell r="BI51">
            <v>0.16500000000000001</v>
          </cell>
          <cell r="BJ51">
            <v>0.17199999999999999</v>
          </cell>
          <cell r="BK51">
            <v>7.8E-2</v>
          </cell>
          <cell r="BL51">
            <v>8.2000000000000003E-2</v>
          </cell>
          <cell r="BM51">
            <v>8.5999999999999993E-2</v>
          </cell>
          <cell r="BN51" t="str">
            <v>B</v>
          </cell>
          <cell r="BO51" t="str">
            <v>B</v>
          </cell>
          <cell r="BP51" t="str">
            <v>B</v>
          </cell>
          <cell r="BQ51" t="str">
            <v>NA</v>
          </cell>
          <cell r="BR51" t="str">
            <v>NA</v>
          </cell>
          <cell r="BS51" t="str">
            <v>NA</v>
          </cell>
          <cell r="BT51">
            <v>2566</v>
          </cell>
          <cell r="BU51">
            <v>2743</v>
          </cell>
          <cell r="BV51">
            <v>2867</v>
          </cell>
          <cell r="BW51">
            <v>1350</v>
          </cell>
          <cell r="BX51">
            <v>1350</v>
          </cell>
          <cell r="BY51">
            <v>1350</v>
          </cell>
          <cell r="BZ51">
            <v>2700</v>
          </cell>
          <cell r="CA51">
            <v>2700</v>
          </cell>
          <cell r="CB51">
            <v>2700</v>
          </cell>
          <cell r="CC51">
            <v>0.186</v>
          </cell>
          <cell r="CD51">
            <v>0.19900000000000001</v>
          </cell>
          <cell r="CE51">
            <v>0.20799999999999999</v>
          </cell>
          <cell r="CF51">
            <v>9.2999999999999999E-2</v>
          </cell>
          <cell r="CG51">
            <v>0.1</v>
          </cell>
          <cell r="CH51">
            <v>0.104</v>
          </cell>
          <cell r="CI51" t="str">
            <v>B</v>
          </cell>
          <cell r="CJ51" t="str">
            <v>B</v>
          </cell>
          <cell r="CK51" t="str">
            <v>B</v>
          </cell>
          <cell r="CL51" t="str">
            <v>N</v>
          </cell>
        </row>
        <row r="52">
          <cell r="B52" t="str">
            <v>10340</v>
          </cell>
          <cell r="C52" t="str">
            <v>CITRUS WAY</v>
          </cell>
          <cell r="D52" t="str">
            <v>LAKE LINDSEY RD</v>
          </cell>
          <cell r="E52" t="str">
            <v>PONCE DE LEON BLVD (US98/SR700)</v>
          </cell>
          <cell r="F52" t="str">
            <v>12</v>
          </cell>
          <cell r="G52" t="str">
            <v>E</v>
          </cell>
          <cell r="H52">
            <v>1.02</v>
          </cell>
          <cell r="I52">
            <v>27</v>
          </cell>
          <cell r="J52">
            <v>27</v>
          </cell>
          <cell r="K52">
            <v>29</v>
          </cell>
          <cell r="L52" t="str">
            <v>T</v>
          </cell>
          <cell r="M52" t="str">
            <v>T</v>
          </cell>
          <cell r="N52" t="str">
            <v>T</v>
          </cell>
          <cell r="O52" t="str">
            <v>D</v>
          </cell>
          <cell r="P52" t="str">
            <v>D</v>
          </cell>
          <cell r="Q52" t="str">
            <v>D</v>
          </cell>
          <cell r="R52" t="str">
            <v>NA</v>
          </cell>
          <cell r="S52" t="str">
            <v>NA</v>
          </cell>
          <cell r="T52" t="str">
            <v>NA</v>
          </cell>
          <cell r="U52">
            <v>5</v>
          </cell>
          <cell r="V52">
            <v>5</v>
          </cell>
          <cell r="W52">
            <v>5</v>
          </cell>
          <cell r="X52" t="str">
            <v>CR</v>
          </cell>
          <cell r="Y52" t="str">
            <v>CR</v>
          </cell>
          <cell r="Z52" t="str">
            <v>CR</v>
          </cell>
          <cell r="AA52">
            <v>0</v>
          </cell>
          <cell r="AB52">
            <v>0</v>
          </cell>
          <cell r="AC52">
            <v>0</v>
          </cell>
          <cell r="AD52" t="str">
            <v>N</v>
          </cell>
          <cell r="AE52" t="str">
            <v>N</v>
          </cell>
          <cell r="AF52" t="str">
            <v>N</v>
          </cell>
          <cell r="AG52" t="str">
            <v>2U</v>
          </cell>
          <cell r="AH52" t="str">
            <v>2U</v>
          </cell>
          <cell r="AI52" t="str">
            <v>2U</v>
          </cell>
          <cell r="AJ52">
            <v>0</v>
          </cell>
          <cell r="AK52">
            <v>0</v>
          </cell>
          <cell r="AL52">
            <v>0</v>
          </cell>
          <cell r="AM52">
            <v>9.8000000000000004E-2</v>
          </cell>
          <cell r="AN52">
            <v>9.8000000000000004E-2</v>
          </cell>
          <cell r="AO52">
            <v>9.8000000000000004E-2</v>
          </cell>
          <cell r="AP52">
            <v>0.55000000000000004</v>
          </cell>
          <cell r="AQ52">
            <v>0.55000000000000004</v>
          </cell>
          <cell r="AR52">
            <v>0.55000000000000004</v>
          </cell>
          <cell r="AS52">
            <v>0.88</v>
          </cell>
          <cell r="AT52">
            <v>0.88</v>
          </cell>
          <cell r="AU52">
            <v>0.88</v>
          </cell>
          <cell r="AV52">
            <v>1610</v>
          </cell>
          <cell r="AW52">
            <v>1708</v>
          </cell>
          <cell r="AX52">
            <v>1777</v>
          </cell>
          <cell r="AY52">
            <v>158</v>
          </cell>
          <cell r="AZ52">
            <v>167</v>
          </cell>
          <cell r="BA52">
            <v>174</v>
          </cell>
          <cell r="BB52">
            <v>1012</v>
          </cell>
          <cell r="BC52">
            <v>1012</v>
          </cell>
          <cell r="BD52">
            <v>1012</v>
          </cell>
          <cell r="BE52">
            <v>2025</v>
          </cell>
          <cell r="BF52">
            <v>2025</v>
          </cell>
          <cell r="BG52">
            <v>2025</v>
          </cell>
          <cell r="BH52">
            <v>0.156</v>
          </cell>
          <cell r="BI52">
            <v>0.16500000000000001</v>
          </cell>
          <cell r="BJ52">
            <v>0.17199999999999999</v>
          </cell>
          <cell r="BK52">
            <v>7.8E-2</v>
          </cell>
          <cell r="BL52">
            <v>8.2000000000000003E-2</v>
          </cell>
          <cell r="BM52">
            <v>8.5999999999999993E-2</v>
          </cell>
          <cell r="BN52" t="str">
            <v>B</v>
          </cell>
          <cell r="BO52" t="str">
            <v>B</v>
          </cell>
          <cell r="BP52" t="str">
            <v>B</v>
          </cell>
          <cell r="BQ52" t="str">
            <v>NA</v>
          </cell>
          <cell r="BR52" t="str">
            <v>NA</v>
          </cell>
          <cell r="BS52" t="str">
            <v>NA</v>
          </cell>
          <cell r="BT52">
            <v>2566</v>
          </cell>
          <cell r="BU52">
            <v>2743</v>
          </cell>
          <cell r="BV52">
            <v>2867</v>
          </cell>
          <cell r="BW52">
            <v>1350</v>
          </cell>
          <cell r="BX52">
            <v>1350</v>
          </cell>
          <cell r="BY52">
            <v>1350</v>
          </cell>
          <cell r="BZ52">
            <v>2700</v>
          </cell>
          <cell r="CA52">
            <v>2700</v>
          </cell>
          <cell r="CB52">
            <v>2700</v>
          </cell>
          <cell r="CC52">
            <v>0.186</v>
          </cell>
          <cell r="CD52">
            <v>0.19900000000000001</v>
          </cell>
          <cell r="CE52">
            <v>0.20799999999999999</v>
          </cell>
          <cell r="CF52">
            <v>9.2999999999999999E-2</v>
          </cell>
          <cell r="CG52">
            <v>0.1</v>
          </cell>
          <cell r="CH52">
            <v>0.104</v>
          </cell>
          <cell r="CI52" t="str">
            <v>B</v>
          </cell>
          <cell r="CJ52" t="str">
            <v>B</v>
          </cell>
          <cell r="CK52" t="str">
            <v>B</v>
          </cell>
          <cell r="CL52" t="str">
            <v>N</v>
          </cell>
        </row>
        <row r="53">
          <cell r="B53" t="str">
            <v>10350</v>
          </cell>
          <cell r="C53" t="str">
            <v>CITRUS WAY</v>
          </cell>
          <cell r="D53" t="str">
            <v>PONCE DE LEON BLVD (US98/SR700)</v>
          </cell>
          <cell r="E53" t="str">
            <v>CITRUS COUNTY LINE</v>
          </cell>
          <cell r="F53" t="str">
            <v>11</v>
          </cell>
          <cell r="G53" t="str">
            <v>A</v>
          </cell>
          <cell r="H53">
            <v>1.0236000000000001</v>
          </cell>
          <cell r="I53">
            <v>27</v>
          </cell>
          <cell r="J53">
            <v>27</v>
          </cell>
          <cell r="K53">
            <v>29</v>
          </cell>
          <cell r="L53" t="str">
            <v>T</v>
          </cell>
          <cell r="M53" t="str">
            <v>T</v>
          </cell>
          <cell r="N53" t="str">
            <v>T</v>
          </cell>
          <cell r="O53" t="str">
            <v>D</v>
          </cell>
          <cell r="P53" t="str">
            <v>D</v>
          </cell>
          <cell r="Q53" t="str">
            <v>D</v>
          </cell>
          <cell r="R53" t="str">
            <v>NA</v>
          </cell>
          <cell r="S53" t="str">
            <v>NA</v>
          </cell>
          <cell r="T53" t="str">
            <v>NA</v>
          </cell>
          <cell r="U53">
            <v>5</v>
          </cell>
          <cell r="V53">
            <v>5</v>
          </cell>
          <cell r="W53">
            <v>5</v>
          </cell>
          <cell r="X53" t="str">
            <v>CR</v>
          </cell>
          <cell r="Y53" t="str">
            <v>CR</v>
          </cell>
          <cell r="Z53" t="str">
            <v>CR</v>
          </cell>
          <cell r="AA53">
            <v>1</v>
          </cell>
          <cell r="AB53">
            <v>1</v>
          </cell>
          <cell r="AC53">
            <v>1</v>
          </cell>
          <cell r="AD53" t="str">
            <v>N</v>
          </cell>
          <cell r="AE53" t="str">
            <v>N</v>
          </cell>
          <cell r="AF53" t="str">
            <v>N</v>
          </cell>
          <cell r="AG53" t="str">
            <v>2U</v>
          </cell>
          <cell r="AH53" t="str">
            <v>2U</v>
          </cell>
          <cell r="AI53" t="str">
            <v>2U</v>
          </cell>
          <cell r="AJ53">
            <v>0</v>
          </cell>
          <cell r="AK53">
            <v>0</v>
          </cell>
          <cell r="AL53">
            <v>0</v>
          </cell>
          <cell r="AM53">
            <v>9.8000000000000004E-2</v>
          </cell>
          <cell r="AN53">
            <v>9.8000000000000004E-2</v>
          </cell>
          <cell r="AO53">
            <v>9.8000000000000004E-2</v>
          </cell>
          <cell r="AP53">
            <v>0.55000000000000004</v>
          </cell>
          <cell r="AQ53">
            <v>0.55000000000000004</v>
          </cell>
          <cell r="AR53">
            <v>0.55000000000000004</v>
          </cell>
          <cell r="AS53">
            <v>0.88</v>
          </cell>
          <cell r="AT53">
            <v>0.88</v>
          </cell>
          <cell r="AU53">
            <v>0.88</v>
          </cell>
          <cell r="AV53">
            <v>3589</v>
          </cell>
          <cell r="AW53">
            <v>3849</v>
          </cell>
          <cell r="AX53">
            <v>4032</v>
          </cell>
          <cell r="AY53">
            <v>352</v>
          </cell>
          <cell r="AZ53">
            <v>377</v>
          </cell>
          <cell r="BA53">
            <v>395</v>
          </cell>
          <cell r="BB53">
            <v>1012</v>
          </cell>
          <cell r="BC53">
            <v>1012</v>
          </cell>
          <cell r="BD53">
            <v>1012</v>
          </cell>
          <cell r="BE53">
            <v>2025</v>
          </cell>
          <cell r="BF53">
            <v>2025</v>
          </cell>
          <cell r="BG53">
            <v>2025</v>
          </cell>
          <cell r="BH53">
            <v>0.34799999999999998</v>
          </cell>
          <cell r="BI53">
            <v>0.373</v>
          </cell>
          <cell r="BJ53">
            <v>0.39</v>
          </cell>
          <cell r="BK53">
            <v>0.17399999999999999</v>
          </cell>
          <cell r="BL53">
            <v>0.186</v>
          </cell>
          <cell r="BM53">
            <v>0.19500000000000001</v>
          </cell>
          <cell r="BN53" t="str">
            <v>C</v>
          </cell>
          <cell r="BO53" t="str">
            <v>C</v>
          </cell>
          <cell r="BP53" t="str">
            <v>C</v>
          </cell>
          <cell r="BQ53" t="str">
            <v>NA</v>
          </cell>
          <cell r="BR53" t="str">
            <v>NA</v>
          </cell>
          <cell r="BS53" t="str">
            <v>NA</v>
          </cell>
          <cell r="BT53">
            <v>2566</v>
          </cell>
          <cell r="BU53">
            <v>2743</v>
          </cell>
          <cell r="BV53">
            <v>2867</v>
          </cell>
          <cell r="BW53">
            <v>1350</v>
          </cell>
          <cell r="BX53">
            <v>1350</v>
          </cell>
          <cell r="BY53">
            <v>1350</v>
          </cell>
          <cell r="BZ53">
            <v>2700</v>
          </cell>
          <cell r="CA53">
            <v>2700</v>
          </cell>
          <cell r="CB53">
            <v>2700</v>
          </cell>
          <cell r="CC53">
            <v>0.186</v>
          </cell>
          <cell r="CD53">
            <v>0.19900000000000001</v>
          </cell>
          <cell r="CE53">
            <v>0.20799999999999999</v>
          </cell>
          <cell r="CF53">
            <v>9.2999999999999999E-2</v>
          </cell>
          <cell r="CG53">
            <v>0.1</v>
          </cell>
          <cell r="CH53">
            <v>0.104</v>
          </cell>
          <cell r="CI53" t="str">
            <v>B</v>
          </cell>
          <cell r="CJ53" t="str">
            <v>B</v>
          </cell>
          <cell r="CK53" t="str">
            <v>B</v>
          </cell>
          <cell r="CL53" t="str">
            <v>N</v>
          </cell>
        </row>
        <row r="54">
          <cell r="B54" t="str">
            <v>10360</v>
          </cell>
          <cell r="C54" t="str">
            <v>COBB RD (US98)</v>
          </cell>
          <cell r="D54" t="str">
            <v>CORTEZ BLVD (SR50)</v>
          </cell>
          <cell r="E54" t="str">
            <v>FORT DADE AVE</v>
          </cell>
          <cell r="F54" t="str">
            <v>18</v>
          </cell>
          <cell r="G54" t="str">
            <v>E</v>
          </cell>
          <cell r="H54">
            <v>1.02</v>
          </cell>
          <cell r="I54">
            <v>28</v>
          </cell>
          <cell r="J54">
            <v>28</v>
          </cell>
          <cell r="K54">
            <v>30</v>
          </cell>
          <cell r="L54" t="str">
            <v>T</v>
          </cell>
          <cell r="M54" t="str">
            <v>T</v>
          </cell>
          <cell r="N54" t="str">
            <v>T</v>
          </cell>
          <cell r="O54" t="str">
            <v>D</v>
          </cell>
          <cell r="P54" t="str">
            <v>D</v>
          </cell>
          <cell r="Q54" t="str">
            <v>D</v>
          </cell>
          <cell r="R54" t="str">
            <v>NA</v>
          </cell>
          <cell r="S54" t="str">
            <v>NA</v>
          </cell>
          <cell r="T54" t="str">
            <v>NA</v>
          </cell>
          <cell r="U54">
            <v>4</v>
          </cell>
          <cell r="V54">
            <v>4</v>
          </cell>
          <cell r="W54">
            <v>4</v>
          </cell>
          <cell r="X54" t="str">
            <v>CR</v>
          </cell>
          <cell r="Y54" t="str">
            <v>CR</v>
          </cell>
          <cell r="Z54" t="str">
            <v>CR</v>
          </cell>
          <cell r="AA54">
            <v>0</v>
          </cell>
          <cell r="AB54">
            <v>0</v>
          </cell>
          <cell r="AC54">
            <v>0</v>
          </cell>
          <cell r="AD54" t="str">
            <v>N</v>
          </cell>
          <cell r="AE54" t="str">
            <v>N</v>
          </cell>
          <cell r="AF54" t="str">
            <v>N</v>
          </cell>
          <cell r="AG54" t="str">
            <v>2U</v>
          </cell>
          <cell r="AH54" t="str">
            <v>2U</v>
          </cell>
          <cell r="AI54" t="str">
            <v>2U</v>
          </cell>
          <cell r="AJ54">
            <v>0</v>
          </cell>
          <cell r="AK54">
            <v>0</v>
          </cell>
          <cell r="AL54">
            <v>0</v>
          </cell>
          <cell r="AM54">
            <v>0.1</v>
          </cell>
          <cell r="AN54">
            <v>0.1</v>
          </cell>
          <cell r="AO54">
            <v>0.1</v>
          </cell>
          <cell r="AP54">
            <v>0.55000000000000004</v>
          </cell>
          <cell r="AQ54">
            <v>0.55000000000000004</v>
          </cell>
          <cell r="AR54">
            <v>0.55000000000000004</v>
          </cell>
          <cell r="AS54">
            <v>0.89500000000000002</v>
          </cell>
          <cell r="AT54">
            <v>0.89500000000000002</v>
          </cell>
          <cell r="AU54">
            <v>0.89500000000000002</v>
          </cell>
          <cell r="AV54">
            <v>6369</v>
          </cell>
          <cell r="AW54">
            <v>6759</v>
          </cell>
          <cell r="AX54">
            <v>7032</v>
          </cell>
          <cell r="AY54">
            <v>637</v>
          </cell>
          <cell r="AZ54">
            <v>676</v>
          </cell>
          <cell r="BA54">
            <v>703</v>
          </cell>
          <cell r="BB54">
            <v>1500</v>
          </cell>
          <cell r="BC54">
            <v>1500</v>
          </cell>
          <cell r="BD54">
            <v>1500</v>
          </cell>
          <cell r="BE54">
            <v>1912</v>
          </cell>
          <cell r="BF54">
            <v>1912</v>
          </cell>
          <cell r="BG54">
            <v>1912</v>
          </cell>
          <cell r="BH54">
            <v>0.42499999999999999</v>
          </cell>
          <cell r="BI54">
            <v>0.45100000000000001</v>
          </cell>
          <cell r="BJ54">
            <v>0.46899999999999997</v>
          </cell>
          <cell r="BK54">
            <v>0.33300000000000002</v>
          </cell>
          <cell r="BL54">
            <v>0.35399999999999998</v>
          </cell>
          <cell r="BM54">
            <v>0.36799999999999999</v>
          </cell>
          <cell r="BN54" t="str">
            <v>C</v>
          </cell>
          <cell r="BO54" t="str">
            <v>C</v>
          </cell>
          <cell r="BP54" t="str">
            <v>C</v>
          </cell>
          <cell r="BQ54" t="str">
            <v>NA</v>
          </cell>
          <cell r="BR54" t="str">
            <v>NA</v>
          </cell>
          <cell r="BS54" t="str">
            <v>NA</v>
          </cell>
          <cell r="BT54">
            <v>6369</v>
          </cell>
          <cell r="BU54">
            <v>6759</v>
          </cell>
          <cell r="BV54">
            <v>7032</v>
          </cell>
          <cell r="BW54">
            <v>2000</v>
          </cell>
          <cell r="BX54">
            <v>2000</v>
          </cell>
          <cell r="BY54">
            <v>2000</v>
          </cell>
          <cell r="BZ54">
            <v>2550</v>
          </cell>
          <cell r="CA54">
            <v>2550</v>
          </cell>
          <cell r="CB54">
            <v>2550</v>
          </cell>
          <cell r="CC54">
            <v>0.318</v>
          </cell>
          <cell r="CD54">
            <v>0.33800000000000002</v>
          </cell>
          <cell r="CE54">
            <v>0.35199999999999998</v>
          </cell>
          <cell r="CF54">
            <v>0.25</v>
          </cell>
          <cell r="CG54">
            <v>0.26500000000000001</v>
          </cell>
          <cell r="CH54">
            <v>0.27600000000000002</v>
          </cell>
          <cell r="CI54" t="str">
            <v>B</v>
          </cell>
          <cell r="CJ54" t="str">
            <v>B</v>
          </cell>
          <cell r="CK54" t="str">
            <v>B</v>
          </cell>
          <cell r="CL54" t="str">
            <v>N</v>
          </cell>
        </row>
        <row r="55">
          <cell r="B55" t="str">
            <v>10370</v>
          </cell>
          <cell r="C55" t="str">
            <v>COBB RD (US98)</v>
          </cell>
          <cell r="D55" t="str">
            <v>FORT DADE AVE</v>
          </cell>
          <cell r="E55" t="str">
            <v>YONTZ RD</v>
          </cell>
          <cell r="F55" t="str">
            <v>18</v>
          </cell>
          <cell r="G55" t="str">
            <v>E</v>
          </cell>
          <cell r="H55">
            <v>1.02</v>
          </cell>
          <cell r="I55">
            <v>28</v>
          </cell>
          <cell r="J55">
            <v>28</v>
          </cell>
          <cell r="K55">
            <v>30</v>
          </cell>
          <cell r="L55" t="str">
            <v>T</v>
          </cell>
          <cell r="M55" t="str">
            <v>T</v>
          </cell>
          <cell r="N55" t="str">
            <v>T</v>
          </cell>
          <cell r="O55" t="str">
            <v>D</v>
          </cell>
          <cell r="P55" t="str">
            <v>D</v>
          </cell>
          <cell r="Q55" t="str">
            <v>D</v>
          </cell>
          <cell r="R55" t="str">
            <v>NA</v>
          </cell>
          <cell r="S55" t="str">
            <v>NA</v>
          </cell>
          <cell r="T55" t="str">
            <v>NA</v>
          </cell>
          <cell r="U55">
            <v>4</v>
          </cell>
          <cell r="V55">
            <v>4</v>
          </cell>
          <cell r="W55">
            <v>4</v>
          </cell>
          <cell r="X55" t="str">
            <v>CR</v>
          </cell>
          <cell r="Y55" t="str">
            <v>CR</v>
          </cell>
          <cell r="Z55" t="str">
            <v>CR</v>
          </cell>
          <cell r="AA55">
            <v>0</v>
          </cell>
          <cell r="AB55">
            <v>0</v>
          </cell>
          <cell r="AC55">
            <v>0</v>
          </cell>
          <cell r="AD55" t="str">
            <v>N</v>
          </cell>
          <cell r="AE55" t="str">
            <v>N</v>
          </cell>
          <cell r="AF55" t="str">
            <v>N</v>
          </cell>
          <cell r="AG55" t="str">
            <v>2U</v>
          </cell>
          <cell r="AH55" t="str">
            <v>2U</v>
          </cell>
          <cell r="AI55" t="str">
            <v>2U</v>
          </cell>
          <cell r="AJ55">
            <v>0</v>
          </cell>
          <cell r="AK55">
            <v>0</v>
          </cell>
          <cell r="AL55">
            <v>0</v>
          </cell>
          <cell r="AM55">
            <v>0.1</v>
          </cell>
          <cell r="AN55">
            <v>0.1</v>
          </cell>
          <cell r="AO55">
            <v>0.1</v>
          </cell>
          <cell r="AP55">
            <v>0.55000000000000004</v>
          </cell>
          <cell r="AQ55">
            <v>0.55000000000000004</v>
          </cell>
          <cell r="AR55">
            <v>0.55000000000000004</v>
          </cell>
          <cell r="AS55">
            <v>0.89500000000000002</v>
          </cell>
          <cell r="AT55">
            <v>0.89500000000000002</v>
          </cell>
          <cell r="AU55">
            <v>0.89500000000000002</v>
          </cell>
          <cell r="AV55">
            <v>6369</v>
          </cell>
          <cell r="AW55">
            <v>6759</v>
          </cell>
          <cell r="AX55">
            <v>7032</v>
          </cell>
          <cell r="AY55">
            <v>637</v>
          </cell>
          <cell r="AZ55">
            <v>676</v>
          </cell>
          <cell r="BA55">
            <v>703</v>
          </cell>
          <cell r="BB55">
            <v>1500</v>
          </cell>
          <cell r="BC55">
            <v>1500</v>
          </cell>
          <cell r="BD55">
            <v>1500</v>
          </cell>
          <cell r="BE55">
            <v>1912</v>
          </cell>
          <cell r="BF55">
            <v>1912</v>
          </cell>
          <cell r="BG55">
            <v>1912</v>
          </cell>
          <cell r="BH55">
            <v>0.42499999999999999</v>
          </cell>
          <cell r="BI55">
            <v>0.45100000000000001</v>
          </cell>
          <cell r="BJ55">
            <v>0.46899999999999997</v>
          </cell>
          <cell r="BK55">
            <v>0.33300000000000002</v>
          </cell>
          <cell r="BL55">
            <v>0.35399999999999998</v>
          </cell>
          <cell r="BM55">
            <v>0.36799999999999999</v>
          </cell>
          <cell r="BN55" t="str">
            <v>C</v>
          </cell>
          <cell r="BO55" t="str">
            <v>C</v>
          </cell>
          <cell r="BP55" t="str">
            <v>C</v>
          </cell>
          <cell r="BQ55" t="str">
            <v>NA</v>
          </cell>
          <cell r="BR55" t="str">
            <v>NA</v>
          </cell>
          <cell r="BS55" t="str">
            <v>NA</v>
          </cell>
          <cell r="BT55">
            <v>6369</v>
          </cell>
          <cell r="BU55">
            <v>6759</v>
          </cell>
          <cell r="BV55">
            <v>7032</v>
          </cell>
          <cell r="BW55">
            <v>2000</v>
          </cell>
          <cell r="BX55">
            <v>2000</v>
          </cell>
          <cell r="BY55">
            <v>2000</v>
          </cell>
          <cell r="BZ55">
            <v>2550</v>
          </cell>
          <cell r="CA55">
            <v>2550</v>
          </cell>
          <cell r="CB55">
            <v>2550</v>
          </cell>
          <cell r="CC55">
            <v>0.318</v>
          </cell>
          <cell r="CD55">
            <v>0.33800000000000002</v>
          </cell>
          <cell r="CE55">
            <v>0.35199999999999998</v>
          </cell>
          <cell r="CF55">
            <v>0.25</v>
          </cell>
          <cell r="CG55">
            <v>0.26500000000000001</v>
          </cell>
          <cell r="CH55">
            <v>0.27600000000000002</v>
          </cell>
          <cell r="CI55" t="str">
            <v>B</v>
          </cell>
          <cell r="CJ55" t="str">
            <v>B</v>
          </cell>
          <cell r="CK55" t="str">
            <v>B</v>
          </cell>
          <cell r="CL55" t="str">
            <v>N</v>
          </cell>
        </row>
        <row r="56">
          <cell r="B56" t="str">
            <v>10380</v>
          </cell>
          <cell r="C56" t="str">
            <v>COBB RD (US98)</v>
          </cell>
          <cell r="D56" t="str">
            <v>YONTZ RD</v>
          </cell>
          <cell r="E56" t="str">
            <v>PONCE DE LEON BLVD (US98/SR700)</v>
          </cell>
          <cell r="F56" t="str">
            <v>17</v>
          </cell>
          <cell r="G56" t="str">
            <v>E</v>
          </cell>
          <cell r="H56">
            <v>1.02</v>
          </cell>
          <cell r="I56">
            <v>29</v>
          </cell>
          <cell r="J56">
            <v>29</v>
          </cell>
          <cell r="K56">
            <v>31</v>
          </cell>
          <cell r="L56" t="str">
            <v>T</v>
          </cell>
          <cell r="M56" t="str">
            <v>T</v>
          </cell>
          <cell r="N56" t="str">
            <v>T</v>
          </cell>
          <cell r="O56" t="str">
            <v>D</v>
          </cell>
          <cell r="P56" t="str">
            <v>D</v>
          </cell>
          <cell r="Q56" t="str">
            <v>D</v>
          </cell>
          <cell r="R56" t="str">
            <v>SA</v>
          </cell>
          <cell r="S56" t="str">
            <v>SA</v>
          </cell>
          <cell r="T56" t="str">
            <v>SA</v>
          </cell>
          <cell r="U56">
            <v>4</v>
          </cell>
          <cell r="V56">
            <v>4</v>
          </cell>
          <cell r="W56">
            <v>4</v>
          </cell>
          <cell r="X56" t="str">
            <v>CR</v>
          </cell>
          <cell r="Y56" t="str">
            <v>CR</v>
          </cell>
          <cell r="Z56" t="str">
            <v>CR</v>
          </cell>
          <cell r="AA56">
            <v>0</v>
          </cell>
          <cell r="AB56">
            <v>0</v>
          </cell>
          <cell r="AC56">
            <v>0</v>
          </cell>
          <cell r="AD56" t="str">
            <v>N</v>
          </cell>
          <cell r="AE56" t="str">
            <v>N</v>
          </cell>
          <cell r="AF56" t="str">
            <v>N</v>
          </cell>
          <cell r="AG56" t="str">
            <v>2U</v>
          </cell>
          <cell r="AH56" t="str">
            <v>2U</v>
          </cell>
          <cell r="AI56" t="str">
            <v>2U</v>
          </cell>
          <cell r="AJ56">
            <v>1</v>
          </cell>
          <cell r="AK56">
            <v>1</v>
          </cell>
          <cell r="AL56">
            <v>1</v>
          </cell>
          <cell r="AM56">
            <v>9.7000000000000003E-2</v>
          </cell>
          <cell r="AN56">
            <v>9.7000000000000003E-2</v>
          </cell>
          <cell r="AO56">
            <v>9.7000000000000003E-2</v>
          </cell>
          <cell r="AP56">
            <v>0.55000000000000004</v>
          </cell>
          <cell r="AQ56">
            <v>0.55000000000000004</v>
          </cell>
          <cell r="AR56">
            <v>0.55000000000000004</v>
          </cell>
          <cell r="AS56">
            <v>0.91</v>
          </cell>
          <cell r="AT56">
            <v>0.91</v>
          </cell>
          <cell r="AU56">
            <v>0.91</v>
          </cell>
          <cell r="AV56">
            <v>3013</v>
          </cell>
          <cell r="AW56">
            <v>3197</v>
          </cell>
          <cell r="AX56">
            <v>3327</v>
          </cell>
          <cell r="AY56">
            <v>292</v>
          </cell>
          <cell r="AZ56">
            <v>310</v>
          </cell>
          <cell r="BA56">
            <v>323</v>
          </cell>
          <cell r="BB56">
            <v>1332</v>
          </cell>
          <cell r="BC56">
            <v>1332</v>
          </cell>
          <cell r="BD56">
            <v>1332</v>
          </cell>
          <cell r="BE56">
            <v>1332</v>
          </cell>
          <cell r="BF56">
            <v>1332</v>
          </cell>
          <cell r="BG56">
            <v>1332</v>
          </cell>
          <cell r="BH56">
            <v>0.219</v>
          </cell>
          <cell r="BI56">
            <v>0.23300000000000001</v>
          </cell>
          <cell r="BJ56">
            <v>0.24199999999999999</v>
          </cell>
          <cell r="BK56">
            <v>0.219</v>
          </cell>
          <cell r="BL56">
            <v>0.23300000000000001</v>
          </cell>
          <cell r="BM56">
            <v>0.24199999999999999</v>
          </cell>
          <cell r="BN56" t="str">
            <v>B</v>
          </cell>
          <cell r="BO56" t="str">
            <v>B</v>
          </cell>
          <cell r="BP56" t="str">
            <v>B</v>
          </cell>
          <cell r="BQ56" t="str">
            <v>SA</v>
          </cell>
          <cell r="BR56" t="str">
            <v>SA</v>
          </cell>
          <cell r="BS56" t="str">
            <v>SA</v>
          </cell>
          <cell r="BT56">
            <v>3013</v>
          </cell>
          <cell r="BU56">
            <v>3197</v>
          </cell>
          <cell r="BV56">
            <v>3327</v>
          </cell>
          <cell r="BW56">
            <v>1332</v>
          </cell>
          <cell r="BX56">
            <v>1332</v>
          </cell>
          <cell r="BY56">
            <v>1332</v>
          </cell>
          <cell r="BZ56">
            <v>1332</v>
          </cell>
          <cell r="CA56">
            <v>1332</v>
          </cell>
          <cell r="CB56">
            <v>1332</v>
          </cell>
          <cell r="CC56">
            <v>0.219</v>
          </cell>
          <cell r="CD56">
            <v>0.23300000000000001</v>
          </cell>
          <cell r="CE56">
            <v>0.24199999999999999</v>
          </cell>
          <cell r="CF56">
            <v>0.219</v>
          </cell>
          <cell r="CG56">
            <v>0.23300000000000001</v>
          </cell>
          <cell r="CH56">
            <v>0.24199999999999999</v>
          </cell>
          <cell r="CI56" t="str">
            <v>B</v>
          </cell>
          <cell r="CJ56" t="str">
            <v>B</v>
          </cell>
          <cell r="CK56" t="str">
            <v>B</v>
          </cell>
          <cell r="CL56" t="str">
            <v>N</v>
          </cell>
        </row>
        <row r="57">
          <cell r="B57" t="str">
            <v>20575</v>
          </cell>
          <cell r="C57" t="str">
            <v>COBBLESTONE DR</v>
          </cell>
          <cell r="D57" t="str">
            <v>COUNTY LINE RD</v>
          </cell>
          <cell r="E57" t="str">
            <v>SPRING HILL DR</v>
          </cell>
          <cell r="F57" t="str">
            <v>082028</v>
          </cell>
          <cell r="G57" t="str">
            <v>C</v>
          </cell>
          <cell r="H57">
            <v>1.0261</v>
          </cell>
          <cell r="I57">
            <v>30</v>
          </cell>
          <cell r="J57">
            <v>30</v>
          </cell>
          <cell r="K57">
            <v>32</v>
          </cell>
          <cell r="L57" t="str">
            <v>T</v>
          </cell>
          <cell r="M57" t="str">
            <v>T</v>
          </cell>
          <cell r="N57" t="str">
            <v>T</v>
          </cell>
          <cell r="O57" t="str">
            <v>D</v>
          </cell>
          <cell r="P57" t="str">
            <v>D</v>
          </cell>
          <cell r="Q57" t="str">
            <v>D</v>
          </cell>
          <cell r="R57" t="str">
            <v>NMC</v>
          </cell>
          <cell r="S57" t="str">
            <v>NMC</v>
          </cell>
          <cell r="T57" t="str">
            <v>NMC</v>
          </cell>
          <cell r="U57">
            <v>2</v>
          </cell>
          <cell r="V57">
            <v>2</v>
          </cell>
          <cell r="W57">
            <v>2</v>
          </cell>
          <cell r="X57" t="str">
            <v>CR</v>
          </cell>
          <cell r="Y57" t="str">
            <v>CR</v>
          </cell>
          <cell r="Z57" t="str">
            <v>CR</v>
          </cell>
          <cell r="AD57" t="str">
            <v>N</v>
          </cell>
          <cell r="AE57" t="str">
            <v>N</v>
          </cell>
          <cell r="AF57" t="str">
            <v>N</v>
          </cell>
          <cell r="AG57" t="str">
            <v>2U</v>
          </cell>
          <cell r="AH57" t="str">
            <v>2U</v>
          </cell>
          <cell r="AI57" t="str">
            <v>2U</v>
          </cell>
          <cell r="AJ57">
            <v>0</v>
          </cell>
          <cell r="AK57">
            <v>0</v>
          </cell>
          <cell r="AL57">
            <v>0</v>
          </cell>
          <cell r="AM57">
            <v>9.5000000000000001E-2</v>
          </cell>
          <cell r="AN57">
            <v>9.5000000000000001E-2</v>
          </cell>
          <cell r="AO57">
            <v>9.5000000000000001E-2</v>
          </cell>
          <cell r="AP57">
            <v>0.55000000000000004</v>
          </cell>
          <cell r="AQ57">
            <v>0.55000000000000004</v>
          </cell>
          <cell r="AR57">
            <v>0.55000000000000004</v>
          </cell>
          <cell r="AS57">
            <v>0.92500000000000004</v>
          </cell>
          <cell r="AT57">
            <v>0.92500000000000004</v>
          </cell>
          <cell r="AU57">
            <v>0.92500000000000004</v>
          </cell>
          <cell r="AV57">
            <v>4001</v>
          </cell>
          <cell r="AW57">
            <v>4322</v>
          </cell>
          <cell r="AX57">
            <v>4551</v>
          </cell>
          <cell r="AY57">
            <v>380</v>
          </cell>
          <cell r="AZ57">
            <v>411</v>
          </cell>
          <cell r="BA57">
            <v>432</v>
          </cell>
          <cell r="BB57">
            <v>1938</v>
          </cell>
          <cell r="BC57">
            <v>1938</v>
          </cell>
          <cell r="BD57">
            <v>1938</v>
          </cell>
          <cell r="BE57">
            <v>2460</v>
          </cell>
          <cell r="BF57">
            <v>2460</v>
          </cell>
          <cell r="BG57">
            <v>2460</v>
          </cell>
          <cell r="BH57">
            <v>0.19600000000000001</v>
          </cell>
          <cell r="BI57">
            <v>0.21199999999999999</v>
          </cell>
          <cell r="BJ57">
            <v>0.223</v>
          </cell>
          <cell r="BK57">
            <v>0.154</v>
          </cell>
          <cell r="BL57">
            <v>0.16700000000000001</v>
          </cell>
          <cell r="BM57">
            <v>0.17599999999999999</v>
          </cell>
          <cell r="BN57" t="str">
            <v>B</v>
          </cell>
          <cell r="BO57" t="str">
            <v>B</v>
          </cell>
          <cell r="BP57" t="str">
            <v>B</v>
          </cell>
          <cell r="BQ57" t="str">
            <v>NMC</v>
          </cell>
          <cell r="BR57" t="str">
            <v>NMC</v>
          </cell>
          <cell r="BS57" t="str">
            <v>NMC</v>
          </cell>
          <cell r="BT57">
            <v>4001</v>
          </cell>
          <cell r="BU57">
            <v>4322</v>
          </cell>
          <cell r="BV57">
            <v>4551</v>
          </cell>
          <cell r="BW57">
            <v>2040</v>
          </cell>
          <cell r="BX57">
            <v>2040</v>
          </cell>
          <cell r="BY57">
            <v>2040</v>
          </cell>
          <cell r="BZ57">
            <v>2590</v>
          </cell>
          <cell r="CA57">
            <v>2590</v>
          </cell>
          <cell r="CB57">
            <v>2590</v>
          </cell>
          <cell r="CC57">
            <v>0.186</v>
          </cell>
          <cell r="CD57">
            <v>0.20100000000000001</v>
          </cell>
          <cell r="CE57">
            <v>0.21199999999999999</v>
          </cell>
          <cell r="CF57">
            <v>0.14699999999999999</v>
          </cell>
          <cell r="CG57">
            <v>0.159</v>
          </cell>
          <cell r="CH57">
            <v>0.16700000000000001</v>
          </cell>
          <cell r="CI57" t="str">
            <v>B</v>
          </cell>
          <cell r="CJ57" t="str">
            <v>B</v>
          </cell>
          <cell r="CK57" t="str">
            <v>B</v>
          </cell>
          <cell r="CL57" t="str">
            <v>N</v>
          </cell>
        </row>
        <row r="58">
          <cell r="B58" t="str">
            <v>20240.2</v>
          </cell>
          <cell r="C58" t="str">
            <v>CORPORATE BLVD</v>
          </cell>
          <cell r="D58" t="str">
            <v>AIRPORT BLVD</v>
          </cell>
          <cell r="E58" t="str">
            <v>N SUNCOAST PKWY (SR589)</v>
          </cell>
          <cell r="F58" t="str">
            <v/>
          </cell>
          <cell r="G58" t="str">
            <v>E</v>
          </cell>
          <cell r="H58">
            <v>1.02</v>
          </cell>
          <cell r="I58">
            <v>31</v>
          </cell>
          <cell r="J58">
            <v>31</v>
          </cell>
          <cell r="K58">
            <v>33</v>
          </cell>
          <cell r="L58" t="str">
            <v>T</v>
          </cell>
          <cell r="M58" t="str">
            <v>T</v>
          </cell>
          <cell r="N58" t="str">
            <v>T</v>
          </cell>
          <cell r="O58" t="str">
            <v>D</v>
          </cell>
          <cell r="P58" t="str">
            <v>D</v>
          </cell>
          <cell r="Q58" t="str">
            <v>D</v>
          </cell>
          <cell r="R58" t="str">
            <v>NMC</v>
          </cell>
          <cell r="S58" t="str">
            <v>NMC</v>
          </cell>
          <cell r="T58" t="str">
            <v>NMC</v>
          </cell>
          <cell r="U58">
            <v>3</v>
          </cell>
          <cell r="V58">
            <v>3</v>
          </cell>
          <cell r="W58">
            <v>3</v>
          </cell>
          <cell r="X58" t="str">
            <v>CR</v>
          </cell>
          <cell r="Y58" t="str">
            <v>CR</v>
          </cell>
          <cell r="Z58" t="str">
            <v>CR</v>
          </cell>
          <cell r="AA58">
            <v>0</v>
          </cell>
          <cell r="AB58">
            <v>0</v>
          </cell>
          <cell r="AC58">
            <v>0</v>
          </cell>
          <cell r="AD58" t="str">
            <v>N</v>
          </cell>
          <cell r="AE58" t="str">
            <v>N</v>
          </cell>
          <cell r="AF58" t="str">
            <v>N</v>
          </cell>
          <cell r="AG58" t="str">
            <v>2U</v>
          </cell>
          <cell r="AH58" t="str">
            <v>2U</v>
          </cell>
          <cell r="AI58" t="str">
            <v>2U</v>
          </cell>
          <cell r="AJ58">
            <v>0</v>
          </cell>
          <cell r="AK58">
            <v>0</v>
          </cell>
          <cell r="AL58">
            <v>0</v>
          </cell>
          <cell r="AM58">
            <v>9.5000000000000001E-2</v>
          </cell>
          <cell r="AN58">
            <v>9.5000000000000001E-2</v>
          </cell>
          <cell r="AO58">
            <v>9.5000000000000001E-2</v>
          </cell>
          <cell r="AP58">
            <v>0.55000000000000004</v>
          </cell>
          <cell r="AQ58">
            <v>0.55000000000000004</v>
          </cell>
          <cell r="AR58">
            <v>0.55000000000000004</v>
          </cell>
          <cell r="AS58">
            <v>0.92500000000000004</v>
          </cell>
          <cell r="AT58">
            <v>0.92500000000000004</v>
          </cell>
          <cell r="AU58">
            <v>0.92500000000000004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1938</v>
          </cell>
          <cell r="BC58">
            <v>1938</v>
          </cell>
          <cell r="BD58">
            <v>1938</v>
          </cell>
          <cell r="BE58">
            <v>2460</v>
          </cell>
          <cell r="BF58">
            <v>2460</v>
          </cell>
          <cell r="BG58">
            <v>2460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Q58" t="str">
            <v>NMC</v>
          </cell>
          <cell r="BR58" t="str">
            <v>NMC</v>
          </cell>
          <cell r="BS58" t="str">
            <v>NMC</v>
          </cell>
          <cell r="BT58">
            <v>0</v>
          </cell>
          <cell r="BU58">
            <v>0</v>
          </cell>
          <cell r="BV58">
            <v>0</v>
          </cell>
          <cell r="BW58">
            <v>2040</v>
          </cell>
          <cell r="BX58">
            <v>2040</v>
          </cell>
          <cell r="BY58">
            <v>2040</v>
          </cell>
          <cell r="BZ58">
            <v>2590</v>
          </cell>
          <cell r="CA58">
            <v>2590</v>
          </cell>
          <cell r="CB58">
            <v>2590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L58" t="str">
            <v>N</v>
          </cell>
        </row>
        <row r="59">
          <cell r="B59" t="str">
            <v>20240.3</v>
          </cell>
          <cell r="C59" t="str">
            <v>CORPORATE BLVD</v>
          </cell>
          <cell r="D59" t="str">
            <v>N SUNCOAST PKWY (SR589)</v>
          </cell>
          <cell r="E59" t="str">
            <v>BREAD BLVD</v>
          </cell>
          <cell r="F59" t="str">
            <v/>
          </cell>
          <cell r="G59" t="str">
            <v>E</v>
          </cell>
          <cell r="H59">
            <v>1.02</v>
          </cell>
          <cell r="I59">
            <v>31</v>
          </cell>
          <cell r="J59">
            <v>31</v>
          </cell>
          <cell r="K59">
            <v>33</v>
          </cell>
          <cell r="L59" t="str">
            <v>T</v>
          </cell>
          <cell r="M59" t="str">
            <v>T</v>
          </cell>
          <cell r="N59" t="str">
            <v>T</v>
          </cell>
          <cell r="O59" t="str">
            <v>D</v>
          </cell>
          <cell r="P59" t="str">
            <v>D</v>
          </cell>
          <cell r="Q59" t="str">
            <v>D</v>
          </cell>
          <cell r="R59" t="str">
            <v>NMC</v>
          </cell>
          <cell r="S59" t="str">
            <v>NMC</v>
          </cell>
          <cell r="T59" t="str">
            <v>NMC</v>
          </cell>
          <cell r="U59">
            <v>3</v>
          </cell>
          <cell r="V59">
            <v>3</v>
          </cell>
          <cell r="W59">
            <v>3</v>
          </cell>
          <cell r="X59" t="str">
            <v>CR</v>
          </cell>
          <cell r="Y59" t="str">
            <v>CR</v>
          </cell>
          <cell r="Z59" t="str">
            <v>CR</v>
          </cell>
          <cell r="AA59">
            <v>0</v>
          </cell>
          <cell r="AB59">
            <v>0</v>
          </cell>
          <cell r="AC59">
            <v>0</v>
          </cell>
          <cell r="AD59" t="str">
            <v>N</v>
          </cell>
          <cell r="AE59" t="str">
            <v>N</v>
          </cell>
          <cell r="AF59" t="str">
            <v>N</v>
          </cell>
          <cell r="AG59" t="str">
            <v>2U</v>
          </cell>
          <cell r="AH59" t="str">
            <v>2U</v>
          </cell>
          <cell r="AI59" t="str">
            <v>2U</v>
          </cell>
          <cell r="AJ59">
            <v>0</v>
          </cell>
          <cell r="AK59">
            <v>0</v>
          </cell>
          <cell r="AL59">
            <v>0</v>
          </cell>
          <cell r="AM59">
            <v>9.5000000000000001E-2</v>
          </cell>
          <cell r="AN59">
            <v>9.5000000000000001E-2</v>
          </cell>
          <cell r="AO59">
            <v>9.5000000000000001E-2</v>
          </cell>
          <cell r="AP59">
            <v>0.55000000000000004</v>
          </cell>
          <cell r="AQ59">
            <v>0.55000000000000004</v>
          </cell>
          <cell r="AR59">
            <v>0.55000000000000004</v>
          </cell>
          <cell r="AS59">
            <v>0.92500000000000004</v>
          </cell>
          <cell r="AT59">
            <v>0.92500000000000004</v>
          </cell>
          <cell r="AU59">
            <v>0.92500000000000004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1938</v>
          </cell>
          <cell r="BC59">
            <v>1938</v>
          </cell>
          <cell r="BD59">
            <v>1938</v>
          </cell>
          <cell r="BE59">
            <v>2460</v>
          </cell>
          <cell r="BF59">
            <v>2460</v>
          </cell>
          <cell r="BG59">
            <v>2460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Q59" t="str">
            <v>NMC</v>
          </cell>
          <cell r="BR59" t="str">
            <v>NMC</v>
          </cell>
          <cell r="BS59" t="str">
            <v>NMC</v>
          </cell>
          <cell r="BT59">
            <v>0</v>
          </cell>
          <cell r="BU59">
            <v>0</v>
          </cell>
          <cell r="BV59">
            <v>0</v>
          </cell>
          <cell r="BW59">
            <v>2040</v>
          </cell>
          <cell r="BX59">
            <v>2040</v>
          </cell>
          <cell r="BY59">
            <v>2040</v>
          </cell>
          <cell r="BZ59">
            <v>2590</v>
          </cell>
          <cell r="CA59">
            <v>2590</v>
          </cell>
          <cell r="CB59">
            <v>2590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L59" t="str">
            <v>N</v>
          </cell>
        </row>
        <row r="60">
          <cell r="B60" t="str">
            <v>1905</v>
          </cell>
          <cell r="C60" t="str">
            <v>CORTEZ BLVD (CR550)</v>
          </cell>
          <cell r="D60" t="str">
            <v>TERMINUS</v>
          </cell>
          <cell r="E60" t="str">
            <v>PINE ISLAND DR</v>
          </cell>
          <cell r="F60" t="str">
            <v>29</v>
          </cell>
          <cell r="G60" t="str">
            <v>E</v>
          </cell>
          <cell r="H60">
            <v>1.02</v>
          </cell>
          <cell r="I60">
            <v>32</v>
          </cell>
          <cell r="J60">
            <v>32</v>
          </cell>
          <cell r="K60">
            <v>34</v>
          </cell>
          <cell r="L60" t="str">
            <v>T</v>
          </cell>
          <cell r="M60" t="str">
            <v>T</v>
          </cell>
          <cell r="N60" t="str">
            <v>T</v>
          </cell>
          <cell r="O60" t="str">
            <v>D</v>
          </cell>
          <cell r="P60" t="str">
            <v>D</v>
          </cell>
          <cell r="Q60" t="str">
            <v>D</v>
          </cell>
          <cell r="R60" t="str">
            <v>NA</v>
          </cell>
          <cell r="S60" t="str">
            <v>NA</v>
          </cell>
          <cell r="T60" t="str">
            <v>NA</v>
          </cell>
          <cell r="U60">
            <v>4</v>
          </cell>
          <cell r="V60">
            <v>4</v>
          </cell>
          <cell r="W60">
            <v>4</v>
          </cell>
          <cell r="X60" t="str">
            <v>CR</v>
          </cell>
          <cell r="Y60" t="str">
            <v>CR</v>
          </cell>
          <cell r="Z60" t="str">
            <v>CR</v>
          </cell>
          <cell r="AA60">
            <v>1</v>
          </cell>
          <cell r="AB60">
            <v>1</v>
          </cell>
          <cell r="AC60">
            <v>1</v>
          </cell>
          <cell r="AD60" t="str">
            <v>N</v>
          </cell>
          <cell r="AE60" t="str">
            <v>N</v>
          </cell>
          <cell r="AF60" t="str">
            <v>N</v>
          </cell>
          <cell r="AG60" t="str">
            <v>2U</v>
          </cell>
          <cell r="AH60" t="str">
            <v>2U</v>
          </cell>
          <cell r="AI60" t="str">
            <v>2U</v>
          </cell>
          <cell r="AJ60">
            <v>0</v>
          </cell>
          <cell r="AK60">
            <v>0</v>
          </cell>
          <cell r="AL60">
            <v>0</v>
          </cell>
          <cell r="AM60">
            <v>0.1</v>
          </cell>
          <cell r="AN60">
            <v>0.1</v>
          </cell>
          <cell r="AO60">
            <v>0.1</v>
          </cell>
          <cell r="AP60">
            <v>0.55000000000000004</v>
          </cell>
          <cell r="AQ60">
            <v>0.55000000000000004</v>
          </cell>
          <cell r="AR60">
            <v>0.55000000000000004</v>
          </cell>
          <cell r="AS60">
            <v>0.89500000000000002</v>
          </cell>
          <cell r="AT60">
            <v>0.89500000000000002</v>
          </cell>
          <cell r="AU60">
            <v>0.89500000000000002</v>
          </cell>
          <cell r="AV60">
            <v>2257</v>
          </cell>
          <cell r="AW60">
            <v>2395</v>
          </cell>
          <cell r="AX60">
            <v>2491</v>
          </cell>
          <cell r="AY60">
            <v>226</v>
          </cell>
          <cell r="AZ60">
            <v>240</v>
          </cell>
          <cell r="BA60">
            <v>249</v>
          </cell>
          <cell r="BB60">
            <v>1500</v>
          </cell>
          <cell r="BC60">
            <v>1500</v>
          </cell>
          <cell r="BD60">
            <v>1500</v>
          </cell>
          <cell r="BE60">
            <v>1912</v>
          </cell>
          <cell r="BF60">
            <v>1912</v>
          </cell>
          <cell r="BG60">
            <v>1912</v>
          </cell>
          <cell r="BH60">
            <v>0.151</v>
          </cell>
          <cell r="BI60">
            <v>0.16</v>
          </cell>
          <cell r="BJ60">
            <v>0.16600000000000001</v>
          </cell>
          <cell r="BK60">
            <v>0.11799999999999999</v>
          </cell>
          <cell r="BL60">
            <v>0.126</v>
          </cell>
          <cell r="BM60">
            <v>0.13</v>
          </cell>
          <cell r="BN60" t="str">
            <v>B</v>
          </cell>
          <cell r="BO60" t="str">
            <v>B</v>
          </cell>
          <cell r="BP60" t="str">
            <v>B</v>
          </cell>
          <cell r="BQ60" t="str">
            <v>NA</v>
          </cell>
          <cell r="BR60" t="str">
            <v>NA</v>
          </cell>
          <cell r="BS60" t="str">
            <v>NA</v>
          </cell>
          <cell r="BT60">
            <v>2257</v>
          </cell>
          <cell r="BU60">
            <v>2395</v>
          </cell>
          <cell r="BV60">
            <v>2491</v>
          </cell>
          <cell r="BW60">
            <v>2000</v>
          </cell>
          <cell r="BX60">
            <v>2000</v>
          </cell>
          <cell r="BY60">
            <v>2000</v>
          </cell>
          <cell r="BZ60">
            <v>2550</v>
          </cell>
          <cell r="CA60">
            <v>2550</v>
          </cell>
          <cell r="CB60">
            <v>2550</v>
          </cell>
          <cell r="CC60">
            <v>0.113</v>
          </cell>
          <cell r="CD60">
            <v>0.12</v>
          </cell>
          <cell r="CE60">
            <v>0.124</v>
          </cell>
          <cell r="CF60">
            <v>8.8999999999999996E-2</v>
          </cell>
          <cell r="CG60">
            <v>9.4E-2</v>
          </cell>
          <cell r="CH60">
            <v>9.8000000000000004E-2</v>
          </cell>
          <cell r="CI60" t="str">
            <v>B</v>
          </cell>
          <cell r="CJ60" t="str">
            <v>B</v>
          </cell>
          <cell r="CK60" t="str">
            <v>B</v>
          </cell>
          <cell r="CL60" t="str">
            <v>N</v>
          </cell>
        </row>
        <row r="61">
          <cell r="B61" t="str">
            <v>1910</v>
          </cell>
          <cell r="C61" t="str">
            <v>CORTEZ BLVD (CR550)</v>
          </cell>
          <cell r="D61" t="str">
            <v>PINE ISLAND DR</v>
          </cell>
          <cell r="E61" t="str">
            <v>SHOAL LINE BLVD</v>
          </cell>
          <cell r="F61" t="str">
            <v>29</v>
          </cell>
          <cell r="G61" t="str">
            <v>E</v>
          </cell>
          <cell r="H61">
            <v>1.02</v>
          </cell>
          <cell r="I61">
            <v>33</v>
          </cell>
          <cell r="J61">
            <v>33</v>
          </cell>
          <cell r="K61">
            <v>35</v>
          </cell>
          <cell r="L61" t="str">
            <v>T</v>
          </cell>
          <cell r="M61" t="str">
            <v>T</v>
          </cell>
          <cell r="N61" t="str">
            <v>T</v>
          </cell>
          <cell r="O61" t="str">
            <v>D</v>
          </cell>
          <cell r="P61" t="str">
            <v>D</v>
          </cell>
          <cell r="Q61" t="str">
            <v>D</v>
          </cell>
          <cell r="R61" t="str">
            <v>NA</v>
          </cell>
          <cell r="S61" t="str">
            <v>NA</v>
          </cell>
          <cell r="T61" t="str">
            <v>NA</v>
          </cell>
          <cell r="U61">
            <v>4</v>
          </cell>
          <cell r="V61">
            <v>4</v>
          </cell>
          <cell r="W61">
            <v>4</v>
          </cell>
          <cell r="X61" t="str">
            <v>CR</v>
          </cell>
          <cell r="Y61" t="str">
            <v>CR</v>
          </cell>
          <cell r="Z61" t="str">
            <v>CR</v>
          </cell>
          <cell r="AA61">
            <v>1</v>
          </cell>
          <cell r="AB61">
            <v>1</v>
          </cell>
          <cell r="AC61">
            <v>1</v>
          </cell>
          <cell r="AD61" t="str">
            <v>N</v>
          </cell>
          <cell r="AE61" t="str">
            <v>N</v>
          </cell>
          <cell r="AF61" t="str">
            <v>N</v>
          </cell>
          <cell r="AG61" t="str">
            <v>2U</v>
          </cell>
          <cell r="AH61" t="str">
            <v>2U</v>
          </cell>
          <cell r="AI61" t="str">
            <v>2U</v>
          </cell>
          <cell r="AJ61">
            <v>0</v>
          </cell>
          <cell r="AK61">
            <v>0</v>
          </cell>
          <cell r="AL61">
            <v>0</v>
          </cell>
          <cell r="AM61">
            <v>0.1</v>
          </cell>
          <cell r="AN61">
            <v>0.1</v>
          </cell>
          <cell r="AO61">
            <v>0.1</v>
          </cell>
          <cell r="AP61">
            <v>0.55000000000000004</v>
          </cell>
          <cell r="AQ61">
            <v>0.55000000000000004</v>
          </cell>
          <cell r="AR61">
            <v>0.55000000000000004</v>
          </cell>
          <cell r="AS61">
            <v>0.89500000000000002</v>
          </cell>
          <cell r="AT61">
            <v>0.89500000000000002</v>
          </cell>
          <cell r="AU61">
            <v>0.89500000000000002</v>
          </cell>
          <cell r="AV61">
            <v>2257</v>
          </cell>
          <cell r="AW61">
            <v>2395</v>
          </cell>
          <cell r="AX61">
            <v>2491</v>
          </cell>
          <cell r="AY61">
            <v>226</v>
          </cell>
          <cell r="AZ61">
            <v>240</v>
          </cell>
          <cell r="BA61">
            <v>249</v>
          </cell>
          <cell r="BB61">
            <v>1500</v>
          </cell>
          <cell r="BC61">
            <v>1500</v>
          </cell>
          <cell r="BD61">
            <v>1500</v>
          </cell>
          <cell r="BE61">
            <v>1912</v>
          </cell>
          <cell r="BF61">
            <v>1912</v>
          </cell>
          <cell r="BG61">
            <v>1912</v>
          </cell>
          <cell r="BH61">
            <v>0.151</v>
          </cell>
          <cell r="BI61">
            <v>0.16</v>
          </cell>
          <cell r="BJ61">
            <v>0.16600000000000001</v>
          </cell>
          <cell r="BK61">
            <v>0.11799999999999999</v>
          </cell>
          <cell r="BL61">
            <v>0.126</v>
          </cell>
          <cell r="BM61">
            <v>0.13</v>
          </cell>
          <cell r="BN61" t="str">
            <v>B</v>
          </cell>
          <cell r="BO61" t="str">
            <v>B</v>
          </cell>
          <cell r="BP61" t="str">
            <v>B</v>
          </cell>
          <cell r="BQ61" t="str">
            <v>NA</v>
          </cell>
          <cell r="BR61" t="str">
            <v>NA</v>
          </cell>
          <cell r="BS61" t="str">
            <v>NA</v>
          </cell>
          <cell r="BT61">
            <v>2257</v>
          </cell>
          <cell r="BU61">
            <v>2395</v>
          </cell>
          <cell r="BV61">
            <v>2491</v>
          </cell>
          <cell r="BW61">
            <v>2000</v>
          </cell>
          <cell r="BX61">
            <v>2000</v>
          </cell>
          <cell r="BY61">
            <v>2000</v>
          </cell>
          <cell r="BZ61">
            <v>2550</v>
          </cell>
          <cell r="CA61">
            <v>2550</v>
          </cell>
          <cell r="CB61">
            <v>2550</v>
          </cell>
          <cell r="CC61">
            <v>0.113</v>
          </cell>
          <cell r="CD61">
            <v>0.12</v>
          </cell>
          <cell r="CE61">
            <v>0.124</v>
          </cell>
          <cell r="CF61">
            <v>8.8999999999999996E-2</v>
          </cell>
          <cell r="CG61">
            <v>9.4E-2</v>
          </cell>
          <cell r="CH61">
            <v>9.8000000000000004E-2</v>
          </cell>
          <cell r="CI61" t="str">
            <v>B</v>
          </cell>
          <cell r="CJ61" t="str">
            <v>B</v>
          </cell>
          <cell r="CK61" t="str">
            <v>B</v>
          </cell>
          <cell r="CL61" t="str">
            <v>N</v>
          </cell>
        </row>
        <row r="62">
          <cell r="B62" t="str">
            <v>1920</v>
          </cell>
          <cell r="C62" t="str">
            <v>CORTEZ BLVD (CR550)</v>
          </cell>
          <cell r="D62" t="str">
            <v>SHOAL LINE BLVD</v>
          </cell>
          <cell r="E62" t="str">
            <v>US19 (SR55)</v>
          </cell>
          <cell r="F62" t="str">
            <v>30</v>
          </cell>
          <cell r="G62" t="str">
            <v>A</v>
          </cell>
          <cell r="H62">
            <v>1.0105</v>
          </cell>
          <cell r="I62">
            <v>34</v>
          </cell>
          <cell r="J62">
            <v>34</v>
          </cell>
          <cell r="K62">
            <v>36</v>
          </cell>
          <cell r="L62" t="str">
            <v>T</v>
          </cell>
          <cell r="M62" t="str">
            <v>T</v>
          </cell>
          <cell r="N62" t="str">
            <v>T</v>
          </cell>
          <cell r="O62" t="str">
            <v>D</v>
          </cell>
          <cell r="P62" t="str">
            <v>D</v>
          </cell>
          <cell r="Q62" t="str">
            <v>D</v>
          </cell>
          <cell r="R62" t="str">
            <v>SA</v>
          </cell>
          <cell r="S62" t="str">
            <v>SA</v>
          </cell>
          <cell r="T62" t="str">
            <v>SA</v>
          </cell>
          <cell r="U62">
            <v>3</v>
          </cell>
          <cell r="V62">
            <v>3</v>
          </cell>
          <cell r="W62">
            <v>3</v>
          </cell>
          <cell r="X62" t="str">
            <v>CR</v>
          </cell>
          <cell r="Y62" t="str">
            <v>CR</v>
          </cell>
          <cell r="Z62" t="str">
            <v>CR</v>
          </cell>
          <cell r="AA62">
            <v>1</v>
          </cell>
          <cell r="AB62">
            <v>1</v>
          </cell>
          <cell r="AC62">
            <v>1</v>
          </cell>
          <cell r="AD62" t="str">
            <v>N</v>
          </cell>
          <cell r="AE62" t="str">
            <v>N</v>
          </cell>
          <cell r="AF62" t="str">
            <v>N</v>
          </cell>
          <cell r="AG62" t="str">
            <v>2U</v>
          </cell>
          <cell r="AH62" t="str">
            <v>2U</v>
          </cell>
          <cell r="AI62" t="str">
            <v>2U</v>
          </cell>
          <cell r="AJ62">
            <v>1</v>
          </cell>
          <cell r="AK62">
            <v>1</v>
          </cell>
          <cell r="AL62">
            <v>1</v>
          </cell>
          <cell r="AM62">
            <v>9.7000000000000003E-2</v>
          </cell>
          <cell r="AN62">
            <v>9.7000000000000003E-2</v>
          </cell>
          <cell r="AO62">
            <v>9.7000000000000003E-2</v>
          </cell>
          <cell r="AP62">
            <v>0.55000000000000004</v>
          </cell>
          <cell r="AQ62">
            <v>0.55000000000000004</v>
          </cell>
          <cell r="AR62">
            <v>0.55000000000000004</v>
          </cell>
          <cell r="AS62">
            <v>0.91</v>
          </cell>
          <cell r="AT62">
            <v>0.91</v>
          </cell>
          <cell r="AU62">
            <v>0.91</v>
          </cell>
          <cell r="AV62">
            <v>4804</v>
          </cell>
          <cell r="AW62">
            <v>4957</v>
          </cell>
          <cell r="AX62">
            <v>5061</v>
          </cell>
          <cell r="AY62">
            <v>466</v>
          </cell>
          <cell r="AZ62">
            <v>481</v>
          </cell>
          <cell r="BA62">
            <v>491</v>
          </cell>
          <cell r="BB62">
            <v>1332</v>
          </cell>
          <cell r="BC62">
            <v>1332</v>
          </cell>
          <cell r="BD62">
            <v>1332</v>
          </cell>
          <cell r="BE62">
            <v>1332</v>
          </cell>
          <cell r="BF62">
            <v>1332</v>
          </cell>
          <cell r="BG62">
            <v>1332</v>
          </cell>
          <cell r="BH62">
            <v>0.35</v>
          </cell>
          <cell r="BI62">
            <v>0.36099999999999999</v>
          </cell>
          <cell r="BJ62">
            <v>0.36899999999999999</v>
          </cell>
          <cell r="BK62">
            <v>0.35</v>
          </cell>
          <cell r="BL62">
            <v>0.36099999999999999</v>
          </cell>
          <cell r="BM62">
            <v>0.36899999999999999</v>
          </cell>
          <cell r="BN62" t="str">
            <v>B</v>
          </cell>
          <cell r="BO62" t="str">
            <v>B</v>
          </cell>
          <cell r="BP62" t="str">
            <v>B</v>
          </cell>
          <cell r="BQ62" t="str">
            <v>SA</v>
          </cell>
          <cell r="BR62" t="str">
            <v>SA</v>
          </cell>
          <cell r="BS62" t="str">
            <v>SA</v>
          </cell>
          <cell r="BT62">
            <v>4804</v>
          </cell>
          <cell r="BU62">
            <v>4957</v>
          </cell>
          <cell r="BV62">
            <v>5061</v>
          </cell>
          <cell r="BW62">
            <v>1332</v>
          </cell>
          <cell r="BX62">
            <v>1332</v>
          </cell>
          <cell r="BY62">
            <v>1332</v>
          </cell>
          <cell r="BZ62">
            <v>1332</v>
          </cell>
          <cell r="CA62">
            <v>1332</v>
          </cell>
          <cell r="CB62">
            <v>1332</v>
          </cell>
          <cell r="CC62">
            <v>0.35</v>
          </cell>
          <cell r="CD62">
            <v>0.36099999999999999</v>
          </cell>
          <cell r="CE62">
            <v>0.36899999999999999</v>
          </cell>
          <cell r="CF62">
            <v>0.35</v>
          </cell>
          <cell r="CG62">
            <v>0.36099999999999999</v>
          </cell>
          <cell r="CH62">
            <v>0.36899999999999999</v>
          </cell>
          <cell r="CI62" t="str">
            <v>B</v>
          </cell>
          <cell r="CJ62" t="str">
            <v>B</v>
          </cell>
          <cell r="CK62" t="str">
            <v>B</v>
          </cell>
          <cell r="CL62" t="str">
            <v>N</v>
          </cell>
        </row>
        <row r="63">
          <cell r="B63" t="str">
            <v>2005</v>
          </cell>
          <cell r="C63" t="str">
            <v>CORTEZ BLVD (SR50)</v>
          </cell>
          <cell r="D63" t="str">
            <v>US19 (SR55)</v>
          </cell>
          <cell r="E63" t="str">
            <v>DELTONA BLVD</v>
          </cell>
          <cell r="F63" t="str">
            <v>080007</v>
          </cell>
          <cell r="G63" t="str">
            <v>E</v>
          </cell>
          <cell r="H63">
            <v>1.02</v>
          </cell>
          <cell r="I63">
            <v>37</v>
          </cell>
          <cell r="J63">
            <v>37</v>
          </cell>
          <cell r="K63">
            <v>39</v>
          </cell>
          <cell r="L63" t="str">
            <v>A</v>
          </cell>
          <cell r="M63" t="str">
            <v>A</v>
          </cell>
          <cell r="N63" t="str">
            <v>A</v>
          </cell>
          <cell r="O63" t="str">
            <v>C</v>
          </cell>
          <cell r="P63" t="str">
            <v>C</v>
          </cell>
          <cell r="Q63" t="str">
            <v>C</v>
          </cell>
          <cell r="R63" t="str">
            <v>SA</v>
          </cell>
          <cell r="S63" t="str">
            <v>SA</v>
          </cell>
          <cell r="T63" t="str">
            <v>SA</v>
          </cell>
          <cell r="U63">
            <v>2</v>
          </cell>
          <cell r="V63">
            <v>2</v>
          </cell>
          <cell r="W63">
            <v>2</v>
          </cell>
          <cell r="X63" t="str">
            <v>SR</v>
          </cell>
          <cell r="Y63" t="str">
            <v>SR</v>
          </cell>
          <cell r="Z63" t="str">
            <v>SR</v>
          </cell>
          <cell r="AA63">
            <v>1</v>
          </cell>
          <cell r="AB63">
            <v>1</v>
          </cell>
          <cell r="AC63">
            <v>1</v>
          </cell>
          <cell r="AD63" t="str">
            <v>H</v>
          </cell>
          <cell r="AE63" t="str">
            <v>H</v>
          </cell>
          <cell r="AF63" t="str">
            <v>H</v>
          </cell>
          <cell r="AG63" t="str">
            <v>4D</v>
          </cell>
          <cell r="AH63" t="str">
            <v>6D</v>
          </cell>
          <cell r="AI63" t="str">
            <v>6D</v>
          </cell>
          <cell r="AJ63">
            <v>1</v>
          </cell>
          <cell r="AK63">
            <v>1</v>
          </cell>
          <cell r="AL63">
            <v>1</v>
          </cell>
          <cell r="AM63">
            <v>9.2999999999999999E-2</v>
          </cell>
          <cell r="AN63">
            <v>9.2999999999999999E-2</v>
          </cell>
          <cell r="AO63">
            <v>9.2999999999999999E-2</v>
          </cell>
          <cell r="AP63">
            <v>0.53</v>
          </cell>
          <cell r="AQ63">
            <v>0.53</v>
          </cell>
          <cell r="AR63">
            <v>0.53</v>
          </cell>
          <cell r="AS63">
            <v>0.93</v>
          </cell>
          <cell r="AT63">
            <v>0.93</v>
          </cell>
          <cell r="AU63">
            <v>0.93</v>
          </cell>
          <cell r="AV63">
            <v>27050</v>
          </cell>
          <cell r="AW63">
            <v>28706</v>
          </cell>
          <cell r="AX63">
            <v>29866</v>
          </cell>
          <cell r="AY63">
            <v>2516</v>
          </cell>
          <cell r="AZ63">
            <v>2670</v>
          </cell>
          <cell r="BA63">
            <v>2778</v>
          </cell>
          <cell r="BB63">
            <v>3130</v>
          </cell>
          <cell r="BC63">
            <v>4720</v>
          </cell>
          <cell r="BD63">
            <v>4720</v>
          </cell>
          <cell r="BE63">
            <v>1974</v>
          </cell>
          <cell r="BF63">
            <v>2904</v>
          </cell>
          <cell r="BG63">
            <v>2911</v>
          </cell>
          <cell r="BH63">
            <v>0.80400000000000005</v>
          </cell>
          <cell r="BI63">
            <v>0.56599999999999995</v>
          </cell>
          <cell r="BJ63">
            <v>0.58899999999999997</v>
          </cell>
          <cell r="BK63">
            <v>0.88</v>
          </cell>
          <cell r="BL63">
            <v>0.63</v>
          </cell>
          <cell r="BM63">
            <v>0.66</v>
          </cell>
          <cell r="BN63" t="str">
            <v>F</v>
          </cell>
          <cell r="BO63" t="str">
            <v>E</v>
          </cell>
          <cell r="BP63" t="str">
            <v>E</v>
          </cell>
          <cell r="BQ63" t="str">
            <v>SA</v>
          </cell>
          <cell r="BR63" t="str">
            <v>SA</v>
          </cell>
          <cell r="BS63" t="str">
            <v>SA</v>
          </cell>
          <cell r="BT63">
            <v>30796</v>
          </cell>
          <cell r="BU63">
            <v>32681</v>
          </cell>
          <cell r="BV63">
            <v>34001</v>
          </cell>
          <cell r="BW63">
            <v>3130</v>
          </cell>
          <cell r="BX63">
            <v>4720</v>
          </cell>
          <cell r="BY63">
            <v>4720</v>
          </cell>
          <cell r="BZ63">
            <v>3960</v>
          </cell>
          <cell r="CA63">
            <v>5827</v>
          </cell>
          <cell r="CB63">
            <v>5841</v>
          </cell>
          <cell r="CC63">
            <v>0.92</v>
          </cell>
          <cell r="CD63">
            <v>0.64</v>
          </cell>
          <cell r="CE63">
            <v>0.67</v>
          </cell>
          <cell r="CF63">
            <v>0.72</v>
          </cell>
          <cell r="CG63">
            <v>0.52</v>
          </cell>
          <cell r="CH63">
            <v>0.54</v>
          </cell>
          <cell r="CI63" t="str">
            <v>C</v>
          </cell>
          <cell r="CJ63" t="str">
            <v>B</v>
          </cell>
          <cell r="CK63" t="str">
            <v>B</v>
          </cell>
          <cell r="CL63" t="str">
            <v>N</v>
          </cell>
        </row>
        <row r="64">
          <cell r="B64" t="str">
            <v>2010</v>
          </cell>
          <cell r="C64" t="str">
            <v>CORTEZ BLVD (SR50)</v>
          </cell>
          <cell r="D64" t="str">
            <v>DELTONA BLVD</v>
          </cell>
          <cell r="E64" t="str">
            <v>NIGHTWALKER RD</v>
          </cell>
          <cell r="F64" t="str">
            <v>080007</v>
          </cell>
          <cell r="G64" t="str">
            <v>E</v>
          </cell>
          <cell r="H64">
            <v>1.02</v>
          </cell>
          <cell r="I64">
            <v>37</v>
          </cell>
          <cell r="J64">
            <v>37</v>
          </cell>
          <cell r="K64">
            <v>39</v>
          </cell>
          <cell r="L64" t="str">
            <v>A</v>
          </cell>
          <cell r="M64" t="str">
            <v>A</v>
          </cell>
          <cell r="N64" t="str">
            <v>A</v>
          </cell>
          <cell r="O64" t="str">
            <v>C</v>
          </cell>
          <cell r="P64" t="str">
            <v>C</v>
          </cell>
          <cell r="Q64" t="str">
            <v>C</v>
          </cell>
          <cell r="R64" t="str">
            <v>SA</v>
          </cell>
          <cell r="S64" t="str">
            <v>SA</v>
          </cell>
          <cell r="T64" t="str">
            <v>SA</v>
          </cell>
          <cell r="U64">
            <v>2</v>
          </cell>
          <cell r="V64">
            <v>2</v>
          </cell>
          <cell r="W64">
            <v>2</v>
          </cell>
          <cell r="X64" t="str">
            <v>SR</v>
          </cell>
          <cell r="Y64" t="str">
            <v>SR</v>
          </cell>
          <cell r="Z64" t="str">
            <v>SR</v>
          </cell>
          <cell r="AA64">
            <v>1</v>
          </cell>
          <cell r="AB64">
            <v>1</v>
          </cell>
          <cell r="AC64">
            <v>1</v>
          </cell>
          <cell r="AD64" t="str">
            <v>H</v>
          </cell>
          <cell r="AE64" t="str">
            <v>H</v>
          </cell>
          <cell r="AF64" t="str">
            <v>H</v>
          </cell>
          <cell r="AG64" t="str">
            <v>4D</v>
          </cell>
          <cell r="AH64" t="str">
            <v>6D</v>
          </cell>
          <cell r="AI64" t="str">
            <v>6D</v>
          </cell>
          <cell r="AJ64">
            <v>1</v>
          </cell>
          <cell r="AK64">
            <v>1</v>
          </cell>
          <cell r="AL64">
            <v>1</v>
          </cell>
          <cell r="AM64">
            <v>9.2999999999999999E-2</v>
          </cell>
          <cell r="AN64">
            <v>9.2999999999999999E-2</v>
          </cell>
          <cell r="AO64">
            <v>9.2999999999999999E-2</v>
          </cell>
          <cell r="AP64">
            <v>0.53</v>
          </cell>
          <cell r="AQ64">
            <v>0.53</v>
          </cell>
          <cell r="AR64">
            <v>0.53</v>
          </cell>
          <cell r="AS64">
            <v>0.93</v>
          </cell>
          <cell r="AT64">
            <v>0.93</v>
          </cell>
          <cell r="AU64">
            <v>0.93</v>
          </cell>
          <cell r="AV64">
            <v>27050</v>
          </cell>
          <cell r="AW64">
            <v>28706</v>
          </cell>
          <cell r="AX64">
            <v>29866</v>
          </cell>
          <cell r="AY64">
            <v>2516</v>
          </cell>
          <cell r="AZ64">
            <v>2670</v>
          </cell>
          <cell r="BA64">
            <v>2778</v>
          </cell>
          <cell r="BB64">
            <v>3130</v>
          </cell>
          <cell r="BC64">
            <v>4720</v>
          </cell>
          <cell r="BD64">
            <v>4720</v>
          </cell>
          <cell r="BE64">
            <v>4883</v>
          </cell>
          <cell r="BF64">
            <v>7213</v>
          </cell>
          <cell r="BG64">
            <v>7228</v>
          </cell>
          <cell r="BH64">
            <v>0.80400000000000005</v>
          </cell>
          <cell r="BI64">
            <v>0.56599999999999995</v>
          </cell>
          <cell r="BJ64">
            <v>0.58899999999999997</v>
          </cell>
          <cell r="BK64">
            <v>0.38</v>
          </cell>
          <cell r="BL64">
            <v>0.27</v>
          </cell>
          <cell r="BM64">
            <v>0.28000000000000003</v>
          </cell>
          <cell r="BN64" t="str">
            <v>A</v>
          </cell>
          <cell r="BO64" t="str">
            <v>A</v>
          </cell>
          <cell r="BP64" t="str">
            <v>A</v>
          </cell>
          <cell r="BQ64" t="str">
            <v>SA</v>
          </cell>
          <cell r="BR64" t="str">
            <v>SA</v>
          </cell>
          <cell r="BS64" t="str">
            <v>SA</v>
          </cell>
          <cell r="BT64">
            <v>30796</v>
          </cell>
          <cell r="BU64">
            <v>32681</v>
          </cell>
          <cell r="BV64">
            <v>34001</v>
          </cell>
          <cell r="BW64">
            <v>3130</v>
          </cell>
          <cell r="BX64">
            <v>4720</v>
          </cell>
          <cell r="BY64">
            <v>4720</v>
          </cell>
          <cell r="BZ64">
            <v>3960</v>
          </cell>
          <cell r="CA64">
            <v>5827</v>
          </cell>
          <cell r="CB64">
            <v>5841</v>
          </cell>
          <cell r="CC64">
            <v>0.92</v>
          </cell>
          <cell r="CD64">
            <v>0.64</v>
          </cell>
          <cell r="CE64">
            <v>0.67</v>
          </cell>
          <cell r="CF64">
            <v>0.72</v>
          </cell>
          <cell r="CG64">
            <v>0.52</v>
          </cell>
          <cell r="CH64">
            <v>0.54</v>
          </cell>
          <cell r="CI64" t="str">
            <v>C</v>
          </cell>
          <cell r="CJ64" t="str">
            <v>B</v>
          </cell>
          <cell r="CK64" t="str">
            <v>B</v>
          </cell>
          <cell r="CL64" t="str">
            <v>N</v>
          </cell>
        </row>
        <row r="65">
          <cell r="B65" t="str">
            <v>2015</v>
          </cell>
          <cell r="C65" t="str">
            <v>CORTEZ BLVD (SR50)</v>
          </cell>
          <cell r="D65" t="str">
            <v>NIGHTWALKER RD</v>
          </cell>
          <cell r="E65" t="str">
            <v>OAK HILL HOSPITAL</v>
          </cell>
          <cell r="F65" t="str">
            <v>080007: 080049</v>
          </cell>
          <cell r="G65" t="str">
            <v>E</v>
          </cell>
          <cell r="H65">
            <v>1.02</v>
          </cell>
          <cell r="I65">
            <v>37</v>
          </cell>
          <cell r="J65">
            <v>37</v>
          </cell>
          <cell r="K65">
            <v>39</v>
          </cell>
          <cell r="L65" t="str">
            <v>A</v>
          </cell>
          <cell r="M65" t="str">
            <v>A</v>
          </cell>
          <cell r="N65" t="str">
            <v>A</v>
          </cell>
          <cell r="O65" t="str">
            <v>C</v>
          </cell>
          <cell r="P65" t="str">
            <v>C</v>
          </cell>
          <cell r="Q65" t="str">
            <v>C</v>
          </cell>
          <cell r="R65" t="str">
            <v>SA</v>
          </cell>
          <cell r="S65" t="str">
            <v>SA</v>
          </cell>
          <cell r="T65" t="str">
            <v>SA</v>
          </cell>
          <cell r="U65">
            <v>2</v>
          </cell>
          <cell r="V65">
            <v>2</v>
          </cell>
          <cell r="W65">
            <v>2</v>
          </cell>
          <cell r="X65" t="str">
            <v>SR</v>
          </cell>
          <cell r="Y65" t="str">
            <v>SR</v>
          </cell>
          <cell r="Z65" t="str">
            <v>SR</v>
          </cell>
          <cell r="AA65">
            <v>1</v>
          </cell>
          <cell r="AB65">
            <v>1</v>
          </cell>
          <cell r="AC65">
            <v>1</v>
          </cell>
          <cell r="AD65" t="str">
            <v>H</v>
          </cell>
          <cell r="AE65" t="str">
            <v>H</v>
          </cell>
          <cell r="AF65" t="str">
            <v>H</v>
          </cell>
          <cell r="AG65" t="str">
            <v>4D</v>
          </cell>
          <cell r="AH65" t="str">
            <v>6D</v>
          </cell>
          <cell r="AI65" t="str">
            <v>6D</v>
          </cell>
          <cell r="AJ65">
            <v>1</v>
          </cell>
          <cell r="AK65">
            <v>1</v>
          </cell>
          <cell r="AL65">
            <v>1</v>
          </cell>
          <cell r="AM65">
            <v>9.2999999999999999E-2</v>
          </cell>
          <cell r="AN65">
            <v>9.2999999999999999E-2</v>
          </cell>
          <cell r="AO65">
            <v>9.2999999999999999E-2</v>
          </cell>
          <cell r="AP65">
            <v>0.53</v>
          </cell>
          <cell r="AQ65">
            <v>0.53</v>
          </cell>
          <cell r="AR65">
            <v>0.53</v>
          </cell>
          <cell r="AS65">
            <v>0.93</v>
          </cell>
          <cell r="AT65">
            <v>0.93</v>
          </cell>
          <cell r="AU65">
            <v>0.93</v>
          </cell>
          <cell r="AV65">
            <v>31732</v>
          </cell>
          <cell r="AW65">
            <v>33674</v>
          </cell>
          <cell r="AX65">
            <v>35035</v>
          </cell>
          <cell r="AY65">
            <v>2951</v>
          </cell>
          <cell r="AZ65">
            <v>3132</v>
          </cell>
          <cell r="BA65">
            <v>3258</v>
          </cell>
          <cell r="BB65">
            <v>3130</v>
          </cell>
          <cell r="BC65">
            <v>4720</v>
          </cell>
          <cell r="BD65">
            <v>4720</v>
          </cell>
          <cell r="BE65">
            <v>4653</v>
          </cell>
          <cell r="BF65">
            <v>6840</v>
          </cell>
          <cell r="BG65">
            <v>6857</v>
          </cell>
          <cell r="BH65">
            <v>0.94299999999999995</v>
          </cell>
          <cell r="BI65">
            <v>0.66400000000000003</v>
          </cell>
          <cell r="BJ65">
            <v>0.69</v>
          </cell>
          <cell r="BK65">
            <v>0.6</v>
          </cell>
          <cell r="BL65">
            <v>0.43</v>
          </cell>
          <cell r="BM65">
            <v>0.45</v>
          </cell>
          <cell r="BN65" t="str">
            <v>A</v>
          </cell>
          <cell r="BO65" t="str">
            <v>A</v>
          </cell>
          <cell r="BP65" t="str">
            <v>A</v>
          </cell>
          <cell r="BQ65" t="str">
            <v>SA</v>
          </cell>
          <cell r="BR65" t="str">
            <v>SA</v>
          </cell>
          <cell r="BS65" t="str">
            <v>SA</v>
          </cell>
          <cell r="BT65">
            <v>30796</v>
          </cell>
          <cell r="BU65">
            <v>32681</v>
          </cell>
          <cell r="BV65">
            <v>34001</v>
          </cell>
          <cell r="BW65">
            <v>3130</v>
          </cell>
          <cell r="BX65">
            <v>4720</v>
          </cell>
          <cell r="BY65">
            <v>4720</v>
          </cell>
          <cell r="BZ65">
            <v>3960</v>
          </cell>
          <cell r="CA65">
            <v>5827</v>
          </cell>
          <cell r="CB65">
            <v>5841</v>
          </cell>
          <cell r="CC65">
            <v>0.92</v>
          </cell>
          <cell r="CD65">
            <v>0.64</v>
          </cell>
          <cell r="CE65">
            <v>0.67</v>
          </cell>
          <cell r="CF65">
            <v>0.72</v>
          </cell>
          <cell r="CG65">
            <v>0.52</v>
          </cell>
          <cell r="CH65">
            <v>0.54</v>
          </cell>
          <cell r="CI65" t="str">
            <v>C</v>
          </cell>
          <cell r="CJ65" t="str">
            <v>B</v>
          </cell>
          <cell r="CK65" t="str">
            <v>B</v>
          </cell>
          <cell r="CL65" t="str">
            <v>N</v>
          </cell>
        </row>
        <row r="66">
          <cell r="B66" t="str">
            <v>2020</v>
          </cell>
          <cell r="C66" t="str">
            <v>CORTEZ BLVD (SR50)</v>
          </cell>
          <cell r="D66" t="str">
            <v>OAK HILL HOSPITAL</v>
          </cell>
          <cell r="E66" t="str">
            <v>HIGHPOINT BLVD</v>
          </cell>
          <cell r="F66" t="str">
            <v>080007: 080049</v>
          </cell>
          <cell r="G66" t="str">
            <v>E</v>
          </cell>
          <cell r="H66">
            <v>1.02</v>
          </cell>
          <cell r="I66">
            <v>37</v>
          </cell>
          <cell r="J66">
            <v>37</v>
          </cell>
          <cell r="K66">
            <v>39</v>
          </cell>
          <cell r="L66" t="str">
            <v>A</v>
          </cell>
          <cell r="M66" t="str">
            <v>A</v>
          </cell>
          <cell r="N66" t="str">
            <v>A</v>
          </cell>
          <cell r="O66" t="str">
            <v>C</v>
          </cell>
          <cell r="P66" t="str">
            <v>C</v>
          </cell>
          <cell r="Q66" t="str">
            <v>C</v>
          </cell>
          <cell r="R66" t="str">
            <v>SA</v>
          </cell>
          <cell r="S66" t="str">
            <v>SA</v>
          </cell>
          <cell r="T66" t="str">
            <v>SA</v>
          </cell>
          <cell r="U66">
            <v>2</v>
          </cell>
          <cell r="V66">
            <v>2</v>
          </cell>
          <cell r="W66">
            <v>2</v>
          </cell>
          <cell r="X66" t="str">
            <v>SR</v>
          </cell>
          <cell r="Y66" t="str">
            <v>SR</v>
          </cell>
          <cell r="Z66" t="str">
            <v>SR</v>
          </cell>
          <cell r="AA66">
            <v>1</v>
          </cell>
          <cell r="AB66">
            <v>1</v>
          </cell>
          <cell r="AC66">
            <v>1</v>
          </cell>
          <cell r="AD66" t="str">
            <v>H</v>
          </cell>
          <cell r="AE66" t="str">
            <v>H</v>
          </cell>
          <cell r="AF66" t="str">
            <v>H</v>
          </cell>
          <cell r="AG66" t="str">
            <v>4D</v>
          </cell>
          <cell r="AH66" t="str">
            <v>6D</v>
          </cell>
          <cell r="AI66" t="str">
            <v>6D</v>
          </cell>
          <cell r="AJ66">
            <v>1</v>
          </cell>
          <cell r="AK66">
            <v>1</v>
          </cell>
          <cell r="AL66">
            <v>1</v>
          </cell>
          <cell r="AM66">
            <v>9.2999999999999999E-2</v>
          </cell>
          <cell r="AN66">
            <v>9.2999999999999999E-2</v>
          </cell>
          <cell r="AO66">
            <v>9.2999999999999999E-2</v>
          </cell>
          <cell r="AP66">
            <v>0.53</v>
          </cell>
          <cell r="AQ66">
            <v>0.53</v>
          </cell>
          <cell r="AR66">
            <v>0.53</v>
          </cell>
          <cell r="AS66">
            <v>0.93</v>
          </cell>
          <cell r="AT66">
            <v>0.93</v>
          </cell>
          <cell r="AU66">
            <v>0.93</v>
          </cell>
          <cell r="AV66">
            <v>31732</v>
          </cell>
          <cell r="AW66">
            <v>33674</v>
          </cell>
          <cell r="AX66">
            <v>35035</v>
          </cell>
          <cell r="AY66">
            <v>2951</v>
          </cell>
          <cell r="AZ66">
            <v>3132</v>
          </cell>
          <cell r="BA66">
            <v>3258</v>
          </cell>
          <cell r="BB66">
            <v>3130</v>
          </cell>
          <cell r="BC66">
            <v>4720</v>
          </cell>
          <cell r="BD66">
            <v>4720</v>
          </cell>
          <cell r="BE66">
            <v>3847</v>
          </cell>
          <cell r="BF66">
            <v>5668</v>
          </cell>
          <cell r="BG66">
            <v>5685</v>
          </cell>
          <cell r="BH66">
            <v>0.94299999999999995</v>
          </cell>
          <cell r="BI66">
            <v>0.66400000000000003</v>
          </cell>
          <cell r="BJ66">
            <v>0.69</v>
          </cell>
          <cell r="BK66">
            <v>0.79</v>
          </cell>
          <cell r="BL66">
            <v>0.56999999999999995</v>
          </cell>
          <cell r="BM66">
            <v>0.59</v>
          </cell>
          <cell r="BN66" t="str">
            <v>D</v>
          </cell>
          <cell r="BO66" t="str">
            <v>C</v>
          </cell>
          <cell r="BP66" t="str">
            <v>C</v>
          </cell>
          <cell r="BQ66" t="str">
            <v>SA</v>
          </cell>
          <cell r="BR66" t="str">
            <v>SA</v>
          </cell>
          <cell r="BS66" t="str">
            <v>SA</v>
          </cell>
          <cell r="BT66">
            <v>30796</v>
          </cell>
          <cell r="BU66">
            <v>32681</v>
          </cell>
          <cell r="BV66">
            <v>34001</v>
          </cell>
          <cell r="BW66">
            <v>3130</v>
          </cell>
          <cell r="BX66">
            <v>4720</v>
          </cell>
          <cell r="BY66">
            <v>4720</v>
          </cell>
          <cell r="BZ66">
            <v>3960</v>
          </cell>
          <cell r="CA66">
            <v>5827</v>
          </cell>
          <cell r="CB66">
            <v>5841</v>
          </cell>
          <cell r="CC66">
            <v>0.92</v>
          </cell>
          <cell r="CD66">
            <v>0.64</v>
          </cell>
          <cell r="CE66">
            <v>0.67</v>
          </cell>
          <cell r="CF66">
            <v>0.72</v>
          </cell>
          <cell r="CG66">
            <v>0.52</v>
          </cell>
          <cell r="CH66">
            <v>0.54</v>
          </cell>
          <cell r="CI66" t="str">
            <v>C</v>
          </cell>
          <cell r="CJ66" t="str">
            <v>B</v>
          </cell>
          <cell r="CK66" t="str">
            <v>B</v>
          </cell>
          <cell r="CL66" t="str">
            <v>N</v>
          </cell>
        </row>
        <row r="67">
          <cell r="B67" t="str">
            <v>2025</v>
          </cell>
          <cell r="C67" t="str">
            <v>CORTEZ BLVD (SR50)</v>
          </cell>
          <cell r="D67" t="str">
            <v>HIGHPOINT BLVD</v>
          </cell>
          <cell r="E67" t="str">
            <v>MARINER BLVD</v>
          </cell>
          <cell r="F67" t="str">
            <v>080049</v>
          </cell>
          <cell r="G67" t="str">
            <v>E</v>
          </cell>
          <cell r="H67">
            <v>1.02</v>
          </cell>
          <cell r="I67">
            <v>37</v>
          </cell>
          <cell r="J67">
            <v>37</v>
          </cell>
          <cell r="K67">
            <v>39</v>
          </cell>
          <cell r="L67" t="str">
            <v>A</v>
          </cell>
          <cell r="M67" t="str">
            <v>A</v>
          </cell>
          <cell r="N67" t="str">
            <v>A</v>
          </cell>
          <cell r="O67" t="str">
            <v>C</v>
          </cell>
          <cell r="P67" t="str">
            <v>C</v>
          </cell>
          <cell r="Q67" t="str">
            <v>C</v>
          </cell>
          <cell r="R67" t="str">
            <v>SA</v>
          </cell>
          <cell r="S67" t="str">
            <v>SA</v>
          </cell>
          <cell r="T67" t="str">
            <v>SA</v>
          </cell>
          <cell r="U67">
            <v>2</v>
          </cell>
          <cell r="V67">
            <v>2</v>
          </cell>
          <cell r="W67">
            <v>2</v>
          </cell>
          <cell r="X67" t="str">
            <v>SR</v>
          </cell>
          <cell r="Y67" t="str">
            <v>SR</v>
          </cell>
          <cell r="Z67" t="str">
            <v>SR</v>
          </cell>
          <cell r="AA67">
            <v>1</v>
          </cell>
          <cell r="AB67">
            <v>1</v>
          </cell>
          <cell r="AC67">
            <v>1</v>
          </cell>
          <cell r="AD67" t="str">
            <v>H</v>
          </cell>
          <cell r="AE67" t="str">
            <v>H</v>
          </cell>
          <cell r="AF67" t="str">
            <v>H</v>
          </cell>
          <cell r="AG67" t="str">
            <v>4D</v>
          </cell>
          <cell r="AH67" t="str">
            <v>6D</v>
          </cell>
          <cell r="AI67" t="str">
            <v>6D</v>
          </cell>
          <cell r="AJ67">
            <v>1</v>
          </cell>
          <cell r="AK67">
            <v>1</v>
          </cell>
          <cell r="AL67">
            <v>1</v>
          </cell>
          <cell r="AM67">
            <v>9.2999999999999999E-2</v>
          </cell>
          <cell r="AN67">
            <v>9.2999999999999999E-2</v>
          </cell>
          <cell r="AO67">
            <v>9.2999999999999999E-2</v>
          </cell>
          <cell r="AP67">
            <v>0.53</v>
          </cell>
          <cell r="AQ67">
            <v>0.53</v>
          </cell>
          <cell r="AR67">
            <v>0.53</v>
          </cell>
          <cell r="AS67">
            <v>0.93</v>
          </cell>
          <cell r="AT67">
            <v>0.93</v>
          </cell>
          <cell r="AU67">
            <v>0.93</v>
          </cell>
          <cell r="AV67">
            <v>36414</v>
          </cell>
          <cell r="AW67">
            <v>38643</v>
          </cell>
          <cell r="AX67">
            <v>40204</v>
          </cell>
          <cell r="AY67">
            <v>3387</v>
          </cell>
          <cell r="AZ67">
            <v>3594</v>
          </cell>
          <cell r="BA67">
            <v>3739</v>
          </cell>
          <cell r="BB67">
            <v>3130</v>
          </cell>
          <cell r="BC67">
            <v>4720</v>
          </cell>
          <cell r="BD67">
            <v>4720</v>
          </cell>
          <cell r="BE67">
            <v>3208</v>
          </cell>
          <cell r="BF67">
            <v>4700</v>
          </cell>
          <cell r="BG67">
            <v>4713</v>
          </cell>
          <cell r="BH67">
            <v>1.0820000000000001</v>
          </cell>
          <cell r="BI67">
            <v>0.76100000000000001</v>
          </cell>
          <cell r="BJ67">
            <v>0.79200000000000004</v>
          </cell>
          <cell r="BK67">
            <v>0.98</v>
          </cell>
          <cell r="BL67">
            <v>0.71</v>
          </cell>
          <cell r="BM67">
            <v>0.73</v>
          </cell>
          <cell r="BN67" t="str">
            <v>C</v>
          </cell>
          <cell r="BO67" t="str">
            <v>B</v>
          </cell>
          <cell r="BP67" t="str">
            <v>B</v>
          </cell>
          <cell r="BQ67" t="str">
            <v>SA</v>
          </cell>
          <cell r="BR67" t="str">
            <v>SA</v>
          </cell>
          <cell r="BS67" t="str">
            <v>SA</v>
          </cell>
          <cell r="BT67">
            <v>30796</v>
          </cell>
          <cell r="BU67">
            <v>32681</v>
          </cell>
          <cell r="BV67">
            <v>34001</v>
          </cell>
          <cell r="BW67">
            <v>3130</v>
          </cell>
          <cell r="BX67">
            <v>4720</v>
          </cell>
          <cell r="BY67">
            <v>4720</v>
          </cell>
          <cell r="BZ67">
            <v>3960</v>
          </cell>
          <cell r="CA67">
            <v>5827</v>
          </cell>
          <cell r="CB67">
            <v>5841</v>
          </cell>
          <cell r="CC67">
            <v>0.92</v>
          </cell>
          <cell r="CD67">
            <v>0.64</v>
          </cell>
          <cell r="CE67">
            <v>0.67</v>
          </cell>
          <cell r="CF67">
            <v>0.72</v>
          </cell>
          <cell r="CG67">
            <v>0.52</v>
          </cell>
          <cell r="CH67">
            <v>0.54</v>
          </cell>
          <cell r="CI67" t="str">
            <v>C</v>
          </cell>
          <cell r="CJ67" t="str">
            <v>B</v>
          </cell>
          <cell r="CK67" t="str">
            <v>B</v>
          </cell>
          <cell r="CL67" t="str">
            <v>N</v>
          </cell>
        </row>
        <row r="68">
          <cell r="B68" t="str">
            <v>2030.1</v>
          </cell>
          <cell r="C68" t="str">
            <v>CORTEZ BLVD (SR50)</v>
          </cell>
          <cell r="D68" t="str">
            <v>MARINER BLVD</v>
          </cell>
          <cell r="E68" t="str">
            <v>CHAMBORD</v>
          </cell>
          <cell r="F68" t="str">
            <v>085310: 5310</v>
          </cell>
          <cell r="G68" t="str">
            <v>A</v>
          </cell>
          <cell r="H68">
            <v>1.012</v>
          </cell>
          <cell r="I68">
            <v>36</v>
          </cell>
          <cell r="J68">
            <v>36</v>
          </cell>
          <cell r="K68">
            <v>38</v>
          </cell>
          <cell r="L68" t="str">
            <v>T</v>
          </cell>
          <cell r="M68" t="str">
            <v>T</v>
          </cell>
          <cell r="N68" t="str">
            <v>T</v>
          </cell>
          <cell r="O68" t="str">
            <v>C</v>
          </cell>
          <cell r="P68" t="str">
            <v>C</v>
          </cell>
          <cell r="Q68" t="str">
            <v>C</v>
          </cell>
          <cell r="R68" t="str">
            <v>SA</v>
          </cell>
          <cell r="S68" t="str">
            <v>SA</v>
          </cell>
          <cell r="T68" t="str">
            <v>SA</v>
          </cell>
          <cell r="U68">
            <v>2</v>
          </cell>
          <cell r="V68">
            <v>2</v>
          </cell>
          <cell r="W68">
            <v>2</v>
          </cell>
          <cell r="X68" t="str">
            <v>SR</v>
          </cell>
          <cell r="Y68" t="str">
            <v>SR</v>
          </cell>
          <cell r="Z68" t="str">
            <v>SR</v>
          </cell>
          <cell r="AA68">
            <v>1</v>
          </cell>
          <cell r="AB68">
            <v>1</v>
          </cell>
          <cell r="AC68">
            <v>1</v>
          </cell>
          <cell r="AD68" t="str">
            <v>H</v>
          </cell>
          <cell r="AE68" t="str">
            <v>H</v>
          </cell>
          <cell r="AF68" t="str">
            <v>H</v>
          </cell>
          <cell r="AG68" t="str">
            <v>4D</v>
          </cell>
          <cell r="AH68" t="str">
            <v>6D</v>
          </cell>
          <cell r="AI68" t="str">
            <v>6D</v>
          </cell>
          <cell r="AJ68">
            <v>1</v>
          </cell>
          <cell r="AK68">
            <v>1</v>
          </cell>
          <cell r="AL68">
            <v>1</v>
          </cell>
          <cell r="AM68">
            <v>9.2999999999999999E-2</v>
          </cell>
          <cell r="AN68">
            <v>9.2999999999999999E-2</v>
          </cell>
          <cell r="AO68">
            <v>9.2999999999999999E-2</v>
          </cell>
          <cell r="AP68">
            <v>0.53</v>
          </cell>
          <cell r="AQ68">
            <v>0.53</v>
          </cell>
          <cell r="AR68">
            <v>0.53</v>
          </cell>
          <cell r="AS68">
            <v>0.93400000000000005</v>
          </cell>
          <cell r="AT68">
            <v>0.93400000000000005</v>
          </cell>
          <cell r="AU68">
            <v>0.93400000000000005</v>
          </cell>
          <cell r="AV68">
            <v>35841</v>
          </cell>
          <cell r="AW68">
            <v>37147</v>
          </cell>
          <cell r="AX68">
            <v>38044</v>
          </cell>
          <cell r="AY68">
            <v>3333</v>
          </cell>
          <cell r="AZ68">
            <v>3455</v>
          </cell>
          <cell r="BA68">
            <v>3538</v>
          </cell>
          <cell r="BB68">
            <v>3440</v>
          </cell>
          <cell r="BC68">
            <v>5200</v>
          </cell>
          <cell r="BD68">
            <v>5200</v>
          </cell>
          <cell r="BE68">
            <v>3560</v>
          </cell>
          <cell r="BF68">
            <v>5360</v>
          </cell>
          <cell r="BG68">
            <v>5360</v>
          </cell>
          <cell r="BH68">
            <v>0.96899999999999997</v>
          </cell>
          <cell r="BI68">
            <v>0.66400000000000003</v>
          </cell>
          <cell r="BJ68">
            <v>0.68</v>
          </cell>
          <cell r="BK68">
            <v>0.93600000000000005</v>
          </cell>
          <cell r="BL68">
            <v>0.64500000000000002</v>
          </cell>
          <cell r="BM68">
            <v>0.66</v>
          </cell>
          <cell r="BN68" t="str">
            <v>C</v>
          </cell>
          <cell r="BO68" t="str">
            <v>B</v>
          </cell>
          <cell r="BP68" t="str">
            <v>B</v>
          </cell>
          <cell r="BQ68" t="str">
            <v>SA</v>
          </cell>
          <cell r="BR68" t="str">
            <v>SA</v>
          </cell>
          <cell r="BS68" t="str">
            <v>SA</v>
          </cell>
          <cell r="BT68">
            <v>33875</v>
          </cell>
          <cell r="BU68">
            <v>35425</v>
          </cell>
          <cell r="BV68">
            <v>36504</v>
          </cell>
          <cell r="BW68">
            <v>3440</v>
          </cell>
          <cell r="BX68">
            <v>5200</v>
          </cell>
          <cell r="BY68">
            <v>5200</v>
          </cell>
          <cell r="BZ68">
            <v>3560</v>
          </cell>
          <cell r="CA68">
            <v>5360</v>
          </cell>
          <cell r="CB68">
            <v>5360</v>
          </cell>
          <cell r="CC68">
            <v>0.91600000000000004</v>
          </cell>
          <cell r="CD68">
            <v>0.63400000000000001</v>
          </cell>
          <cell r="CE68">
            <v>0.65300000000000002</v>
          </cell>
          <cell r="CF68">
            <v>0.88500000000000001</v>
          </cell>
          <cell r="CG68">
            <v>0.61499999999999999</v>
          </cell>
          <cell r="CH68">
            <v>0.63300000000000001</v>
          </cell>
          <cell r="CI68" t="str">
            <v>C</v>
          </cell>
          <cell r="CJ68" t="str">
            <v>B</v>
          </cell>
          <cell r="CK68" t="str">
            <v>B</v>
          </cell>
          <cell r="CL68" t="str">
            <v>N</v>
          </cell>
        </row>
        <row r="69">
          <cell r="B69" t="str">
            <v>2030.2</v>
          </cell>
          <cell r="C69" t="str">
            <v>CORTEZ BLVD (SR50)</v>
          </cell>
          <cell r="D69" t="str">
            <v>CHAMBORD</v>
          </cell>
          <cell r="E69" t="str">
            <v>SUNSHINE GROVE RD</v>
          </cell>
          <cell r="F69" t="str">
            <v>085310</v>
          </cell>
          <cell r="G69" t="str">
            <v>E</v>
          </cell>
          <cell r="H69">
            <v>1.02</v>
          </cell>
          <cell r="I69">
            <v>36</v>
          </cell>
          <cell r="J69">
            <v>36</v>
          </cell>
          <cell r="K69">
            <v>38</v>
          </cell>
          <cell r="L69" t="str">
            <v>T</v>
          </cell>
          <cell r="M69" t="str">
            <v>T</v>
          </cell>
          <cell r="N69" t="str">
            <v>T</v>
          </cell>
          <cell r="O69" t="str">
            <v>C</v>
          </cell>
          <cell r="P69" t="str">
            <v>C</v>
          </cell>
          <cell r="Q69" t="str">
            <v>C</v>
          </cell>
          <cell r="R69" t="str">
            <v>SA</v>
          </cell>
          <cell r="S69" t="str">
            <v>SA</v>
          </cell>
          <cell r="T69" t="str">
            <v>SA</v>
          </cell>
          <cell r="U69">
            <v>2</v>
          </cell>
          <cell r="V69">
            <v>2</v>
          </cell>
          <cell r="W69">
            <v>2</v>
          </cell>
          <cell r="X69" t="str">
            <v>SR</v>
          </cell>
          <cell r="Y69" t="str">
            <v>SR</v>
          </cell>
          <cell r="Z69" t="str">
            <v>SR</v>
          </cell>
          <cell r="AA69">
            <v>1</v>
          </cell>
          <cell r="AB69">
            <v>1</v>
          </cell>
          <cell r="AC69">
            <v>1</v>
          </cell>
          <cell r="AD69" t="str">
            <v>H</v>
          </cell>
          <cell r="AE69" t="str">
            <v>H</v>
          </cell>
          <cell r="AF69" t="str">
            <v>H</v>
          </cell>
          <cell r="AG69" t="str">
            <v>4D</v>
          </cell>
          <cell r="AH69" t="str">
            <v>6D</v>
          </cell>
          <cell r="AI69" t="str">
            <v>6D</v>
          </cell>
          <cell r="AJ69">
            <v>1</v>
          </cell>
          <cell r="AK69">
            <v>1</v>
          </cell>
          <cell r="AL69">
            <v>1</v>
          </cell>
          <cell r="AM69">
            <v>9.2999999999999999E-2</v>
          </cell>
          <cell r="AN69">
            <v>9.2999999999999999E-2</v>
          </cell>
          <cell r="AO69">
            <v>9.2999999999999999E-2</v>
          </cell>
          <cell r="AP69">
            <v>0.53</v>
          </cell>
          <cell r="AQ69">
            <v>0.53</v>
          </cell>
          <cell r="AR69">
            <v>0.53</v>
          </cell>
          <cell r="AS69">
            <v>0.93400000000000005</v>
          </cell>
          <cell r="AT69">
            <v>0.93400000000000005</v>
          </cell>
          <cell r="AU69">
            <v>0.93400000000000005</v>
          </cell>
          <cell r="AV69">
            <v>40055</v>
          </cell>
          <cell r="AW69">
            <v>42507</v>
          </cell>
          <cell r="AX69">
            <v>44224</v>
          </cell>
          <cell r="AY69">
            <v>3725</v>
          </cell>
          <cell r="AZ69">
            <v>3953</v>
          </cell>
          <cell r="BA69">
            <v>4113</v>
          </cell>
          <cell r="BB69">
            <v>3440</v>
          </cell>
          <cell r="BC69">
            <v>5200</v>
          </cell>
          <cell r="BD69">
            <v>5200</v>
          </cell>
          <cell r="BE69">
            <v>3560</v>
          </cell>
          <cell r="BF69">
            <v>5360</v>
          </cell>
          <cell r="BG69">
            <v>5360</v>
          </cell>
          <cell r="BH69">
            <v>1.083</v>
          </cell>
          <cell r="BI69">
            <v>0.76</v>
          </cell>
          <cell r="BJ69">
            <v>0.79100000000000004</v>
          </cell>
          <cell r="BK69">
            <v>1.046</v>
          </cell>
          <cell r="BL69">
            <v>0.73799999999999999</v>
          </cell>
          <cell r="BM69">
            <v>0.76700000000000002</v>
          </cell>
          <cell r="BN69" t="str">
            <v>F</v>
          </cell>
          <cell r="BO69" t="str">
            <v>B</v>
          </cell>
          <cell r="BP69" t="str">
            <v>B</v>
          </cell>
          <cell r="BQ69" t="str">
            <v>SA</v>
          </cell>
          <cell r="BR69" t="str">
            <v>SA</v>
          </cell>
          <cell r="BS69" t="str">
            <v>SA</v>
          </cell>
          <cell r="BT69">
            <v>33875</v>
          </cell>
          <cell r="BU69">
            <v>35425</v>
          </cell>
          <cell r="BV69">
            <v>36504</v>
          </cell>
          <cell r="BW69">
            <v>3440</v>
          </cell>
          <cell r="BX69">
            <v>5200</v>
          </cell>
          <cell r="BY69">
            <v>5200</v>
          </cell>
          <cell r="BZ69">
            <v>3560</v>
          </cell>
          <cell r="CA69">
            <v>5360</v>
          </cell>
          <cell r="CB69">
            <v>5360</v>
          </cell>
          <cell r="CC69">
            <v>0.91600000000000004</v>
          </cell>
          <cell r="CD69">
            <v>0.63400000000000001</v>
          </cell>
          <cell r="CE69">
            <v>0.65300000000000002</v>
          </cell>
          <cell r="CF69">
            <v>0.88500000000000001</v>
          </cell>
          <cell r="CG69">
            <v>0.61499999999999999</v>
          </cell>
          <cell r="CH69">
            <v>0.63300000000000001</v>
          </cell>
          <cell r="CI69" t="str">
            <v>C</v>
          </cell>
          <cell r="CJ69" t="str">
            <v>B</v>
          </cell>
          <cell r="CK69" t="str">
            <v>B</v>
          </cell>
          <cell r="CL69" t="str">
            <v>N</v>
          </cell>
        </row>
        <row r="70">
          <cell r="B70" t="str">
            <v>2035</v>
          </cell>
          <cell r="C70" t="str">
            <v>CORTEZ BLVD (SR50)</v>
          </cell>
          <cell r="D70" t="str">
            <v>SUNSHINE GROVE RD</v>
          </cell>
          <cell r="E70" t="str">
            <v>BARCLAY AVE</v>
          </cell>
          <cell r="F70" t="str">
            <v>080048</v>
          </cell>
          <cell r="G70" t="str">
            <v>C</v>
          </cell>
          <cell r="H70">
            <v>1.0061</v>
          </cell>
          <cell r="I70">
            <v>36</v>
          </cell>
          <cell r="J70">
            <v>36</v>
          </cell>
          <cell r="K70">
            <v>38</v>
          </cell>
          <cell r="L70" t="str">
            <v>T</v>
          </cell>
          <cell r="M70" t="str">
            <v>T</v>
          </cell>
          <cell r="N70" t="str">
            <v>T</v>
          </cell>
          <cell r="O70" t="str">
            <v>C</v>
          </cell>
          <cell r="P70" t="str">
            <v>C</v>
          </cell>
          <cell r="Q70" t="str">
            <v>C</v>
          </cell>
          <cell r="R70" t="str">
            <v>SA</v>
          </cell>
          <cell r="S70" t="str">
            <v>SA</v>
          </cell>
          <cell r="T70" t="str">
            <v>SA</v>
          </cell>
          <cell r="U70">
            <v>2</v>
          </cell>
          <cell r="V70">
            <v>2</v>
          </cell>
          <cell r="W70">
            <v>2</v>
          </cell>
          <cell r="X70" t="str">
            <v>SR</v>
          </cell>
          <cell r="Y70" t="str">
            <v>SR</v>
          </cell>
          <cell r="Z70" t="str">
            <v>SR</v>
          </cell>
          <cell r="AA70">
            <v>1</v>
          </cell>
          <cell r="AB70">
            <v>1</v>
          </cell>
          <cell r="AC70">
            <v>1</v>
          </cell>
          <cell r="AD70" t="str">
            <v>H</v>
          </cell>
          <cell r="AE70" t="str">
            <v>H</v>
          </cell>
          <cell r="AF70" t="str">
            <v>H</v>
          </cell>
          <cell r="AG70" t="str">
            <v>4D</v>
          </cell>
          <cell r="AH70" t="str">
            <v>6D</v>
          </cell>
          <cell r="AI70" t="str">
            <v>6D</v>
          </cell>
          <cell r="AJ70">
            <v>1</v>
          </cell>
          <cell r="AK70">
            <v>1</v>
          </cell>
          <cell r="AL70">
            <v>1</v>
          </cell>
          <cell r="AM70">
            <v>9.2999999999999999E-2</v>
          </cell>
          <cell r="AN70">
            <v>9.2999999999999999E-2</v>
          </cell>
          <cell r="AO70">
            <v>9.2999999999999999E-2</v>
          </cell>
          <cell r="AP70">
            <v>0.53</v>
          </cell>
          <cell r="AQ70">
            <v>0.53</v>
          </cell>
          <cell r="AR70">
            <v>0.53</v>
          </cell>
          <cell r="AS70">
            <v>0.93400000000000005</v>
          </cell>
          <cell r="AT70">
            <v>0.93400000000000005</v>
          </cell>
          <cell r="AU70">
            <v>0.93400000000000005</v>
          </cell>
          <cell r="AV70">
            <v>32898</v>
          </cell>
          <cell r="AW70">
            <v>33503</v>
          </cell>
          <cell r="AX70">
            <v>33913</v>
          </cell>
          <cell r="AY70">
            <v>3060</v>
          </cell>
          <cell r="AZ70">
            <v>3116</v>
          </cell>
          <cell r="BA70">
            <v>3154</v>
          </cell>
          <cell r="BB70">
            <v>3440</v>
          </cell>
          <cell r="BC70">
            <v>5200</v>
          </cell>
          <cell r="BD70">
            <v>5200</v>
          </cell>
          <cell r="BE70">
            <v>3560</v>
          </cell>
          <cell r="BF70">
            <v>5360</v>
          </cell>
          <cell r="BG70">
            <v>5360</v>
          </cell>
          <cell r="BH70">
            <v>0.89</v>
          </cell>
          <cell r="BI70">
            <v>0.59899999999999998</v>
          </cell>
          <cell r="BJ70">
            <v>0.60699999999999998</v>
          </cell>
          <cell r="BK70">
            <v>0.86</v>
          </cell>
          <cell r="BL70">
            <v>0.58099999999999996</v>
          </cell>
          <cell r="BM70">
            <v>0.58799999999999997</v>
          </cell>
          <cell r="BN70" t="str">
            <v>C</v>
          </cell>
          <cell r="BO70" t="str">
            <v>B</v>
          </cell>
          <cell r="BP70" t="str">
            <v>B</v>
          </cell>
          <cell r="BQ70" t="str">
            <v>SA</v>
          </cell>
          <cell r="BR70" t="str">
            <v>SA</v>
          </cell>
          <cell r="BS70" t="str">
            <v>SA</v>
          </cell>
          <cell r="BT70">
            <v>33875</v>
          </cell>
          <cell r="BU70">
            <v>35425</v>
          </cell>
          <cell r="BV70">
            <v>36504</v>
          </cell>
          <cell r="BW70">
            <v>3440</v>
          </cell>
          <cell r="BX70">
            <v>5200</v>
          </cell>
          <cell r="BY70">
            <v>5200</v>
          </cell>
          <cell r="BZ70">
            <v>3560</v>
          </cell>
          <cell r="CA70">
            <v>5360</v>
          </cell>
          <cell r="CB70">
            <v>5360</v>
          </cell>
          <cell r="CC70">
            <v>0.91600000000000004</v>
          </cell>
          <cell r="CD70">
            <v>0.63400000000000001</v>
          </cell>
          <cell r="CE70">
            <v>0.65300000000000002</v>
          </cell>
          <cell r="CF70">
            <v>0.88500000000000001</v>
          </cell>
          <cell r="CG70">
            <v>0.61499999999999999</v>
          </cell>
          <cell r="CH70">
            <v>0.63300000000000001</v>
          </cell>
          <cell r="CI70" t="str">
            <v>C</v>
          </cell>
          <cell r="CJ70" t="str">
            <v>B</v>
          </cell>
          <cell r="CK70" t="str">
            <v>B</v>
          </cell>
          <cell r="CL70" t="str">
            <v>N</v>
          </cell>
        </row>
        <row r="71">
          <cell r="B71" t="str">
            <v>2040.3</v>
          </cell>
          <cell r="C71" t="str">
            <v>CORTEZ BLVD (SR50)</v>
          </cell>
          <cell r="D71" t="str">
            <v>BARCLAY AVE</v>
          </cell>
          <cell r="E71" t="str">
            <v>GROVE RD</v>
          </cell>
          <cell r="F71" t="str">
            <v>080048: 99</v>
          </cell>
          <cell r="G71" t="str">
            <v>A</v>
          </cell>
          <cell r="H71">
            <v>1.0082</v>
          </cell>
          <cell r="I71">
            <v>36</v>
          </cell>
          <cell r="J71">
            <v>36</v>
          </cell>
          <cell r="K71">
            <v>38</v>
          </cell>
          <cell r="L71" t="str">
            <v>T</v>
          </cell>
          <cell r="M71" t="str">
            <v>T</v>
          </cell>
          <cell r="N71" t="str">
            <v>T</v>
          </cell>
          <cell r="O71" t="str">
            <v>C</v>
          </cell>
          <cell r="P71" t="str">
            <v>C</v>
          </cell>
          <cell r="Q71" t="str">
            <v>C</v>
          </cell>
          <cell r="R71" t="str">
            <v>SA</v>
          </cell>
          <cell r="S71" t="str">
            <v>SA</v>
          </cell>
          <cell r="T71" t="str">
            <v>SA</v>
          </cell>
          <cell r="U71">
            <v>2</v>
          </cell>
          <cell r="V71">
            <v>2</v>
          </cell>
          <cell r="W71">
            <v>2</v>
          </cell>
          <cell r="X71" t="str">
            <v>SR</v>
          </cell>
          <cell r="Y71" t="str">
            <v>SR</v>
          </cell>
          <cell r="Z71" t="str">
            <v>SR</v>
          </cell>
          <cell r="AA71">
            <v>1</v>
          </cell>
          <cell r="AB71">
            <v>1</v>
          </cell>
          <cell r="AC71">
            <v>1</v>
          </cell>
          <cell r="AD71" t="str">
            <v>H</v>
          </cell>
          <cell r="AE71" t="str">
            <v>H</v>
          </cell>
          <cell r="AF71" t="str">
            <v>H</v>
          </cell>
          <cell r="AG71" t="str">
            <v>4D</v>
          </cell>
          <cell r="AH71" t="str">
            <v>6D</v>
          </cell>
          <cell r="AI71" t="str">
            <v>6D</v>
          </cell>
          <cell r="AJ71">
            <v>1</v>
          </cell>
          <cell r="AK71">
            <v>1</v>
          </cell>
          <cell r="AL71">
            <v>1</v>
          </cell>
          <cell r="AM71">
            <v>9.2999999999999999E-2</v>
          </cell>
          <cell r="AN71">
            <v>9.2999999999999999E-2</v>
          </cell>
          <cell r="AO71">
            <v>9.2999999999999999E-2</v>
          </cell>
          <cell r="AP71">
            <v>0.53</v>
          </cell>
          <cell r="AQ71">
            <v>0.53</v>
          </cell>
          <cell r="AR71">
            <v>0.53</v>
          </cell>
          <cell r="AS71">
            <v>0.93400000000000005</v>
          </cell>
          <cell r="AT71">
            <v>0.93400000000000005</v>
          </cell>
          <cell r="AU71">
            <v>0.93400000000000005</v>
          </cell>
          <cell r="AV71">
            <v>30895</v>
          </cell>
          <cell r="AW71">
            <v>32786</v>
          </cell>
          <cell r="AX71">
            <v>34110</v>
          </cell>
          <cell r="AY71">
            <v>2873</v>
          </cell>
          <cell r="AZ71">
            <v>3049</v>
          </cell>
          <cell r="BA71">
            <v>3172</v>
          </cell>
          <cell r="BB71">
            <v>3440</v>
          </cell>
          <cell r="BC71">
            <v>5200</v>
          </cell>
          <cell r="BD71">
            <v>5200</v>
          </cell>
          <cell r="BE71">
            <v>3560</v>
          </cell>
          <cell r="BF71">
            <v>5360</v>
          </cell>
          <cell r="BG71">
            <v>5360</v>
          </cell>
          <cell r="BH71">
            <v>0.83499999999999996</v>
          </cell>
          <cell r="BI71">
            <v>0.58599999999999997</v>
          </cell>
          <cell r="BJ71">
            <v>0.61</v>
          </cell>
          <cell r="BK71">
            <v>0.80700000000000005</v>
          </cell>
          <cell r="BL71">
            <v>0.56899999999999995</v>
          </cell>
          <cell r="BM71">
            <v>0.59199999999999997</v>
          </cell>
          <cell r="BN71" t="str">
            <v>C</v>
          </cell>
          <cell r="BO71" t="str">
            <v>B</v>
          </cell>
          <cell r="BP71" t="str">
            <v>B</v>
          </cell>
          <cell r="BQ71" t="str">
            <v>SA</v>
          </cell>
          <cell r="BR71" t="str">
            <v>SA</v>
          </cell>
          <cell r="BS71" t="str">
            <v>SA</v>
          </cell>
          <cell r="BT71">
            <v>33875</v>
          </cell>
          <cell r="BU71">
            <v>35425</v>
          </cell>
          <cell r="BV71">
            <v>36504</v>
          </cell>
          <cell r="BW71">
            <v>3440</v>
          </cell>
          <cell r="BX71">
            <v>5200</v>
          </cell>
          <cell r="BY71">
            <v>5200</v>
          </cell>
          <cell r="BZ71">
            <v>3560</v>
          </cell>
          <cell r="CA71">
            <v>5360</v>
          </cell>
          <cell r="CB71">
            <v>5360</v>
          </cell>
          <cell r="CC71">
            <v>0.91600000000000004</v>
          </cell>
          <cell r="CD71">
            <v>0.63400000000000001</v>
          </cell>
          <cell r="CE71">
            <v>0.65300000000000002</v>
          </cell>
          <cell r="CF71">
            <v>0.88500000000000001</v>
          </cell>
          <cell r="CG71">
            <v>0.61499999999999999</v>
          </cell>
          <cell r="CH71">
            <v>0.63300000000000001</v>
          </cell>
          <cell r="CI71" t="str">
            <v>C</v>
          </cell>
          <cell r="CJ71" t="str">
            <v>B</v>
          </cell>
          <cell r="CK71" t="str">
            <v>B</v>
          </cell>
          <cell r="CL71" t="str">
            <v>N</v>
          </cell>
        </row>
        <row r="72">
          <cell r="B72" t="str">
            <v>2040.5</v>
          </cell>
          <cell r="C72" t="str">
            <v>CORTEZ BLVD (SR50)</v>
          </cell>
          <cell r="D72" t="str">
            <v>GROVE RD</v>
          </cell>
          <cell r="E72" t="str">
            <v>S SUNCOAST PKWY RAMP</v>
          </cell>
          <cell r="F72" t="str">
            <v>080048: 99</v>
          </cell>
          <cell r="G72" t="str">
            <v>E</v>
          </cell>
          <cell r="H72">
            <v>1.02</v>
          </cell>
          <cell r="I72">
            <v>36</v>
          </cell>
          <cell r="J72">
            <v>36</v>
          </cell>
          <cell r="K72">
            <v>38</v>
          </cell>
          <cell r="L72" t="str">
            <v>T</v>
          </cell>
          <cell r="M72" t="str">
            <v>T</v>
          </cell>
          <cell r="N72" t="str">
            <v>T</v>
          </cell>
          <cell r="O72" t="str">
            <v>C</v>
          </cell>
          <cell r="P72" t="str">
            <v>C</v>
          </cell>
          <cell r="Q72" t="str">
            <v>C</v>
          </cell>
          <cell r="R72" t="str">
            <v>SA</v>
          </cell>
          <cell r="S72" t="str">
            <v>SA</v>
          </cell>
          <cell r="T72" t="str">
            <v>SA</v>
          </cell>
          <cell r="U72">
            <v>2</v>
          </cell>
          <cell r="V72">
            <v>2</v>
          </cell>
          <cell r="W72">
            <v>2</v>
          </cell>
          <cell r="X72" t="str">
            <v>SR</v>
          </cell>
          <cell r="Y72" t="str">
            <v>SR</v>
          </cell>
          <cell r="Z72" t="str">
            <v>SR</v>
          </cell>
          <cell r="AA72">
            <v>1</v>
          </cell>
          <cell r="AB72">
            <v>1</v>
          </cell>
          <cell r="AC72">
            <v>1</v>
          </cell>
          <cell r="AD72" t="str">
            <v>H</v>
          </cell>
          <cell r="AE72" t="str">
            <v>H</v>
          </cell>
          <cell r="AF72" t="str">
            <v>H</v>
          </cell>
          <cell r="AG72" t="str">
            <v>4D</v>
          </cell>
          <cell r="AH72" t="str">
            <v>6D</v>
          </cell>
          <cell r="AI72" t="str">
            <v>6D</v>
          </cell>
          <cell r="AJ72">
            <v>0</v>
          </cell>
          <cell r="AK72">
            <v>0</v>
          </cell>
          <cell r="AL72">
            <v>0</v>
          </cell>
          <cell r="AM72">
            <v>9.2999999999999999E-2</v>
          </cell>
          <cell r="AN72">
            <v>9.2999999999999999E-2</v>
          </cell>
          <cell r="AO72">
            <v>9.2999999999999999E-2</v>
          </cell>
          <cell r="AP72">
            <v>0.53</v>
          </cell>
          <cell r="AQ72">
            <v>0.53</v>
          </cell>
          <cell r="AR72">
            <v>0.53</v>
          </cell>
          <cell r="AS72">
            <v>0.93400000000000005</v>
          </cell>
          <cell r="AT72">
            <v>0.93400000000000005</v>
          </cell>
          <cell r="AU72">
            <v>0.93400000000000005</v>
          </cell>
          <cell r="AV72">
            <v>30895</v>
          </cell>
          <cell r="AW72">
            <v>32786</v>
          </cell>
          <cell r="AX72">
            <v>34110</v>
          </cell>
          <cell r="AY72">
            <v>2873</v>
          </cell>
          <cell r="AZ72">
            <v>3049</v>
          </cell>
          <cell r="BA72">
            <v>3172</v>
          </cell>
          <cell r="BB72">
            <v>3440</v>
          </cell>
          <cell r="BC72">
            <v>5200</v>
          </cell>
          <cell r="BD72">
            <v>5200</v>
          </cell>
          <cell r="BE72">
            <v>3560</v>
          </cell>
          <cell r="BF72">
            <v>5360</v>
          </cell>
          <cell r="BG72">
            <v>5360</v>
          </cell>
          <cell r="BH72">
            <v>0.83499999999999996</v>
          </cell>
          <cell r="BI72">
            <v>0.58599999999999997</v>
          </cell>
          <cell r="BJ72">
            <v>0.61</v>
          </cell>
          <cell r="BK72">
            <v>0.80700000000000005</v>
          </cell>
          <cell r="BL72">
            <v>0.56899999999999995</v>
          </cell>
          <cell r="BM72">
            <v>0.59199999999999997</v>
          </cell>
          <cell r="BN72" t="str">
            <v>C</v>
          </cell>
          <cell r="BO72" t="str">
            <v>B</v>
          </cell>
          <cell r="BP72" t="str">
            <v>B</v>
          </cell>
          <cell r="BQ72" t="str">
            <v>SA</v>
          </cell>
          <cell r="BR72" t="str">
            <v>SA</v>
          </cell>
          <cell r="BS72" t="str">
            <v>SA</v>
          </cell>
          <cell r="BT72">
            <v>33875</v>
          </cell>
          <cell r="BU72">
            <v>35425</v>
          </cell>
          <cell r="BV72">
            <v>36504</v>
          </cell>
          <cell r="BW72">
            <v>3440</v>
          </cell>
          <cell r="BX72">
            <v>5200</v>
          </cell>
          <cell r="BY72">
            <v>5200</v>
          </cell>
          <cell r="BZ72">
            <v>3560</v>
          </cell>
          <cell r="CA72">
            <v>5360</v>
          </cell>
          <cell r="CB72">
            <v>5360</v>
          </cell>
          <cell r="CC72">
            <v>0.91600000000000004</v>
          </cell>
          <cell r="CD72">
            <v>0.63400000000000001</v>
          </cell>
          <cell r="CE72">
            <v>0.65300000000000002</v>
          </cell>
          <cell r="CF72">
            <v>0.88500000000000001</v>
          </cell>
          <cell r="CG72">
            <v>0.61499999999999999</v>
          </cell>
          <cell r="CH72">
            <v>0.63300000000000001</v>
          </cell>
          <cell r="CI72" t="str">
            <v>C</v>
          </cell>
          <cell r="CJ72" t="str">
            <v>B</v>
          </cell>
          <cell r="CK72" t="str">
            <v>B</v>
          </cell>
          <cell r="CL72" t="str">
            <v>N</v>
          </cell>
        </row>
        <row r="73">
          <cell r="B73" t="str">
            <v>20570</v>
          </cell>
          <cell r="C73" t="str">
            <v>CORTEZ BLVD (SR50)</v>
          </cell>
          <cell r="D73" t="str">
            <v>N SUNCOAST PKWY RAMP</v>
          </cell>
          <cell r="E73" t="str">
            <v>SUMMER ST</v>
          </cell>
          <cell r="F73" t="str">
            <v>080048: 99</v>
          </cell>
          <cell r="G73" t="str">
            <v>E</v>
          </cell>
          <cell r="H73">
            <v>1.02</v>
          </cell>
          <cell r="I73">
            <v>35</v>
          </cell>
          <cell r="J73">
            <v>35</v>
          </cell>
          <cell r="K73">
            <v>37</v>
          </cell>
          <cell r="L73" t="str">
            <v>A</v>
          </cell>
          <cell r="M73" t="str">
            <v>A</v>
          </cell>
          <cell r="N73" t="str">
            <v>A</v>
          </cell>
          <cell r="O73" t="str">
            <v>C</v>
          </cell>
          <cell r="P73" t="str">
            <v>C</v>
          </cell>
          <cell r="Q73" t="str">
            <v>C</v>
          </cell>
          <cell r="R73" t="str">
            <v>SA</v>
          </cell>
          <cell r="S73" t="str">
            <v>SA</v>
          </cell>
          <cell r="T73" t="str">
            <v>SA</v>
          </cell>
          <cell r="U73">
            <v>3</v>
          </cell>
          <cell r="V73">
            <v>2</v>
          </cell>
          <cell r="W73">
            <v>3</v>
          </cell>
          <cell r="X73" t="str">
            <v>SR</v>
          </cell>
          <cell r="Y73" t="str">
            <v>SR</v>
          </cell>
          <cell r="Z73" t="str">
            <v>SR</v>
          </cell>
          <cell r="AA73">
            <v>1</v>
          </cell>
          <cell r="AB73">
            <v>1</v>
          </cell>
          <cell r="AC73">
            <v>1</v>
          </cell>
          <cell r="AD73" t="str">
            <v>H</v>
          </cell>
          <cell r="AE73" t="str">
            <v>H</v>
          </cell>
          <cell r="AF73" t="str">
            <v>H</v>
          </cell>
          <cell r="AG73" t="str">
            <v>4D</v>
          </cell>
          <cell r="AH73" t="str">
            <v>4D</v>
          </cell>
          <cell r="AI73" t="str">
            <v>4D</v>
          </cell>
          <cell r="AJ73">
            <v>1</v>
          </cell>
          <cell r="AK73">
            <v>1</v>
          </cell>
          <cell r="AL73">
            <v>1</v>
          </cell>
          <cell r="AM73">
            <v>9.2999999999999999E-2</v>
          </cell>
          <cell r="AN73">
            <v>9.2999999999999999E-2</v>
          </cell>
          <cell r="AO73">
            <v>9.2999999999999999E-2</v>
          </cell>
          <cell r="AP73">
            <v>0.56000000000000005</v>
          </cell>
          <cell r="AQ73">
            <v>0.56000000000000005</v>
          </cell>
          <cell r="AR73">
            <v>0.56000000000000005</v>
          </cell>
          <cell r="AS73">
            <v>0.81499999999999995</v>
          </cell>
          <cell r="AT73">
            <v>0.81499999999999995</v>
          </cell>
          <cell r="AU73">
            <v>0.81499999999999995</v>
          </cell>
          <cell r="AV73">
            <v>30895</v>
          </cell>
          <cell r="AW73">
            <v>32786</v>
          </cell>
          <cell r="AX73">
            <v>34110</v>
          </cell>
          <cell r="AY73">
            <v>2873</v>
          </cell>
          <cell r="AZ73">
            <v>3049</v>
          </cell>
          <cell r="BA73">
            <v>3172</v>
          </cell>
          <cell r="BB73">
            <v>3590</v>
          </cell>
          <cell r="BC73">
            <v>3590</v>
          </cell>
          <cell r="BD73">
            <v>3590</v>
          </cell>
          <cell r="BE73">
            <v>3841</v>
          </cell>
          <cell r="BF73">
            <v>3712</v>
          </cell>
          <cell r="BG73">
            <v>3873</v>
          </cell>
          <cell r="BH73">
            <v>0.8</v>
          </cell>
          <cell r="BI73">
            <v>0.84899999999999998</v>
          </cell>
          <cell r="BJ73">
            <v>0.88400000000000001</v>
          </cell>
          <cell r="BK73">
            <v>0.8</v>
          </cell>
          <cell r="BL73">
            <v>0.82</v>
          </cell>
          <cell r="BM73">
            <v>0.88</v>
          </cell>
          <cell r="BN73" t="str">
            <v>F</v>
          </cell>
          <cell r="BO73" t="str">
            <v>F</v>
          </cell>
          <cell r="BP73" t="str">
            <v>F</v>
          </cell>
          <cell r="BQ73" t="str">
            <v>SA</v>
          </cell>
          <cell r="BR73" t="str">
            <v>SA</v>
          </cell>
          <cell r="BS73" t="str">
            <v>SA</v>
          </cell>
          <cell r="BT73">
            <v>25766</v>
          </cell>
          <cell r="BU73">
            <v>27174</v>
          </cell>
          <cell r="BV73">
            <v>28158</v>
          </cell>
          <cell r="BW73">
            <v>3590</v>
          </cell>
          <cell r="BX73">
            <v>3590</v>
          </cell>
          <cell r="BY73">
            <v>3590</v>
          </cell>
          <cell r="BZ73">
            <v>4518</v>
          </cell>
          <cell r="CA73">
            <v>4523</v>
          </cell>
          <cell r="CB73">
            <v>4534</v>
          </cell>
          <cell r="CC73">
            <v>0.67</v>
          </cell>
          <cell r="CD73">
            <v>0.7</v>
          </cell>
          <cell r="CE73">
            <v>0.73</v>
          </cell>
          <cell r="CF73">
            <v>0.53</v>
          </cell>
          <cell r="CG73">
            <v>0.56000000000000005</v>
          </cell>
          <cell r="CH73">
            <v>0.57999999999999996</v>
          </cell>
          <cell r="CI73" t="str">
            <v>A</v>
          </cell>
          <cell r="CJ73" t="str">
            <v>A</v>
          </cell>
          <cell r="CK73" t="str">
            <v>A</v>
          </cell>
          <cell r="CL73" t="str">
            <v>N</v>
          </cell>
        </row>
        <row r="74">
          <cell r="B74" t="str">
            <v>20565</v>
          </cell>
          <cell r="C74" t="str">
            <v>CORTEZ BLVD (SR50)</v>
          </cell>
          <cell r="D74" t="str">
            <v>S SUNCOAST PKWY RAMP</v>
          </cell>
          <cell r="E74" t="str">
            <v>N SUNCOAST PKWY RAMP</v>
          </cell>
          <cell r="F74" t="str">
            <v>080048: 99</v>
          </cell>
          <cell r="G74" t="str">
            <v>E</v>
          </cell>
          <cell r="H74">
            <v>1.02</v>
          </cell>
          <cell r="I74">
            <v>36</v>
          </cell>
          <cell r="J74">
            <v>36</v>
          </cell>
          <cell r="K74">
            <v>38</v>
          </cell>
          <cell r="L74" t="str">
            <v>T</v>
          </cell>
          <cell r="M74" t="str">
            <v>T</v>
          </cell>
          <cell r="N74" t="str">
            <v>T</v>
          </cell>
          <cell r="O74" t="str">
            <v>C</v>
          </cell>
          <cell r="P74" t="str">
            <v>C</v>
          </cell>
          <cell r="Q74" t="str">
            <v>C</v>
          </cell>
          <cell r="R74" t="str">
            <v>SA</v>
          </cell>
          <cell r="S74" t="str">
            <v>SA</v>
          </cell>
          <cell r="T74" t="str">
            <v>SA</v>
          </cell>
          <cell r="U74">
            <v>2</v>
          </cell>
          <cell r="V74">
            <v>2</v>
          </cell>
          <cell r="W74">
            <v>2</v>
          </cell>
          <cell r="X74" t="str">
            <v>SR</v>
          </cell>
          <cell r="Y74" t="str">
            <v>SR</v>
          </cell>
          <cell r="Z74" t="str">
            <v>SR</v>
          </cell>
          <cell r="AA74">
            <v>1</v>
          </cell>
          <cell r="AB74">
            <v>1</v>
          </cell>
          <cell r="AC74">
            <v>1</v>
          </cell>
          <cell r="AD74" t="str">
            <v>H</v>
          </cell>
          <cell r="AE74" t="str">
            <v>H</v>
          </cell>
          <cell r="AF74" t="str">
            <v>H</v>
          </cell>
          <cell r="AG74" t="str">
            <v>4D</v>
          </cell>
          <cell r="AH74" t="str">
            <v>6D</v>
          </cell>
          <cell r="AI74" t="str">
            <v>6D</v>
          </cell>
          <cell r="AJ74">
            <v>1</v>
          </cell>
          <cell r="AK74">
            <v>1</v>
          </cell>
          <cell r="AL74">
            <v>1</v>
          </cell>
          <cell r="AM74">
            <v>9.2999999999999999E-2</v>
          </cell>
          <cell r="AN74">
            <v>9.2999999999999999E-2</v>
          </cell>
          <cell r="AO74">
            <v>9.2999999999999999E-2</v>
          </cell>
          <cell r="AP74">
            <v>0.53</v>
          </cell>
          <cell r="AQ74">
            <v>0.53</v>
          </cell>
          <cell r="AR74">
            <v>0.53</v>
          </cell>
          <cell r="AS74">
            <v>0.93400000000000005</v>
          </cell>
          <cell r="AT74">
            <v>0.93400000000000005</v>
          </cell>
          <cell r="AU74">
            <v>0.93400000000000005</v>
          </cell>
          <cell r="AV74">
            <v>30895</v>
          </cell>
          <cell r="AW74">
            <v>32786</v>
          </cell>
          <cell r="AX74">
            <v>34110</v>
          </cell>
          <cell r="AY74">
            <v>2873</v>
          </cell>
          <cell r="AZ74">
            <v>3049</v>
          </cell>
          <cell r="BA74">
            <v>3172</v>
          </cell>
          <cell r="BB74">
            <v>3440</v>
          </cell>
          <cell r="BC74">
            <v>5200</v>
          </cell>
          <cell r="BD74">
            <v>5200</v>
          </cell>
          <cell r="BE74">
            <v>3560</v>
          </cell>
          <cell r="BF74">
            <v>5360</v>
          </cell>
          <cell r="BG74">
            <v>5360</v>
          </cell>
          <cell r="BH74">
            <v>0.83499999999999996</v>
          </cell>
          <cell r="BI74">
            <v>0.58599999999999997</v>
          </cell>
          <cell r="BJ74">
            <v>0.61</v>
          </cell>
          <cell r="BK74">
            <v>0.80700000000000005</v>
          </cell>
          <cell r="BL74">
            <v>0.56899999999999995</v>
          </cell>
          <cell r="BM74">
            <v>0.59199999999999997</v>
          </cell>
          <cell r="BN74" t="str">
            <v>C</v>
          </cell>
          <cell r="BO74" t="str">
            <v>B</v>
          </cell>
          <cell r="BP74" t="str">
            <v>B</v>
          </cell>
          <cell r="BQ74" t="str">
            <v>SA</v>
          </cell>
          <cell r="BR74" t="str">
            <v>SA</v>
          </cell>
          <cell r="BS74" t="str">
            <v>SA</v>
          </cell>
          <cell r="BT74">
            <v>33875</v>
          </cell>
          <cell r="BU74">
            <v>35425</v>
          </cell>
          <cell r="BV74">
            <v>36504</v>
          </cell>
          <cell r="BW74">
            <v>3440</v>
          </cell>
          <cell r="BX74">
            <v>5200</v>
          </cell>
          <cell r="BY74">
            <v>5200</v>
          </cell>
          <cell r="BZ74">
            <v>3560</v>
          </cell>
          <cell r="CA74">
            <v>5360</v>
          </cell>
          <cell r="CB74">
            <v>5360</v>
          </cell>
          <cell r="CC74">
            <v>0.91600000000000004</v>
          </cell>
          <cell r="CD74">
            <v>0.63400000000000001</v>
          </cell>
          <cell r="CE74">
            <v>0.65300000000000002</v>
          </cell>
          <cell r="CF74">
            <v>0.88500000000000001</v>
          </cell>
          <cell r="CG74">
            <v>0.61499999999999999</v>
          </cell>
          <cell r="CH74">
            <v>0.63300000000000001</v>
          </cell>
          <cell r="CI74" t="str">
            <v>C</v>
          </cell>
          <cell r="CJ74" t="str">
            <v>B</v>
          </cell>
          <cell r="CK74" t="str">
            <v>B</v>
          </cell>
          <cell r="CL74" t="str">
            <v>N</v>
          </cell>
        </row>
        <row r="75">
          <cell r="B75" t="str">
            <v>2043</v>
          </cell>
          <cell r="C75" t="str">
            <v>CORTEZ BLVD (SR50)</v>
          </cell>
          <cell r="D75" t="str">
            <v>SUMMER ST</v>
          </cell>
          <cell r="E75" t="str">
            <v>WISCON RD</v>
          </cell>
          <cell r="F75" t="str">
            <v>99</v>
          </cell>
          <cell r="G75" t="str">
            <v>E</v>
          </cell>
          <cell r="H75">
            <v>1.02</v>
          </cell>
          <cell r="I75">
            <v>35</v>
          </cell>
          <cell r="J75">
            <v>35</v>
          </cell>
          <cell r="K75">
            <v>37</v>
          </cell>
          <cell r="L75" t="str">
            <v>A</v>
          </cell>
          <cell r="M75" t="str">
            <v>A</v>
          </cell>
          <cell r="N75" t="str">
            <v>A</v>
          </cell>
          <cell r="O75" t="str">
            <v>C</v>
          </cell>
          <cell r="P75" t="str">
            <v>C</v>
          </cell>
          <cell r="Q75" t="str">
            <v>C</v>
          </cell>
          <cell r="R75" t="str">
            <v>SA</v>
          </cell>
          <cell r="S75" t="str">
            <v>SA</v>
          </cell>
          <cell r="T75" t="str">
            <v>SA</v>
          </cell>
          <cell r="U75">
            <v>3</v>
          </cell>
          <cell r="V75">
            <v>3</v>
          </cell>
          <cell r="W75">
            <v>3</v>
          </cell>
          <cell r="X75" t="str">
            <v>SR</v>
          </cell>
          <cell r="Y75" t="str">
            <v>SR</v>
          </cell>
          <cell r="Z75" t="str">
            <v>SR</v>
          </cell>
          <cell r="AA75">
            <v>1</v>
          </cell>
          <cell r="AB75">
            <v>1</v>
          </cell>
          <cell r="AC75">
            <v>1</v>
          </cell>
          <cell r="AD75" t="str">
            <v>H</v>
          </cell>
          <cell r="AE75" t="str">
            <v>H</v>
          </cell>
          <cell r="AF75" t="str">
            <v>H</v>
          </cell>
          <cell r="AG75" t="str">
            <v>4D</v>
          </cell>
          <cell r="AH75" t="str">
            <v>4D</v>
          </cell>
          <cell r="AI75" t="str">
            <v>4D</v>
          </cell>
          <cell r="AJ75">
            <v>0</v>
          </cell>
          <cell r="AK75">
            <v>0</v>
          </cell>
          <cell r="AL75">
            <v>0</v>
          </cell>
          <cell r="AM75">
            <v>9.2999999999999999E-2</v>
          </cell>
          <cell r="AN75">
            <v>9.2999999999999999E-2</v>
          </cell>
          <cell r="AO75">
            <v>9.2999999999999999E-2</v>
          </cell>
          <cell r="AP75">
            <v>0.56000000000000005</v>
          </cell>
          <cell r="AQ75">
            <v>0.56000000000000005</v>
          </cell>
          <cell r="AR75">
            <v>0.56000000000000005</v>
          </cell>
          <cell r="AS75">
            <v>0.81499999999999995</v>
          </cell>
          <cell r="AT75">
            <v>0.81499999999999995</v>
          </cell>
          <cell r="AU75">
            <v>0.81499999999999995</v>
          </cell>
          <cell r="AV75">
            <v>28640</v>
          </cell>
          <cell r="AW75">
            <v>30393</v>
          </cell>
          <cell r="AX75">
            <v>31620</v>
          </cell>
          <cell r="AY75">
            <v>2664</v>
          </cell>
          <cell r="AZ75">
            <v>2827</v>
          </cell>
          <cell r="BA75">
            <v>2941</v>
          </cell>
          <cell r="BB75">
            <v>3590</v>
          </cell>
          <cell r="BC75">
            <v>3590</v>
          </cell>
          <cell r="BD75">
            <v>3590</v>
          </cell>
          <cell r="BE75">
            <v>4912</v>
          </cell>
          <cell r="BF75">
            <v>4934</v>
          </cell>
          <cell r="BG75">
            <v>4950</v>
          </cell>
          <cell r="BH75">
            <v>0.74199999999999999</v>
          </cell>
          <cell r="BI75">
            <v>0.78700000000000003</v>
          </cell>
          <cell r="BJ75">
            <v>0.81899999999999995</v>
          </cell>
          <cell r="BK75">
            <v>0.57999999999999996</v>
          </cell>
          <cell r="BL75">
            <v>0.61</v>
          </cell>
          <cell r="BM75">
            <v>0.64</v>
          </cell>
          <cell r="BN75" t="str">
            <v>B</v>
          </cell>
          <cell r="BO75" t="str">
            <v>B</v>
          </cell>
          <cell r="BP75" t="str">
            <v>B</v>
          </cell>
          <cell r="BQ75" t="str">
            <v>SA</v>
          </cell>
          <cell r="BR75" t="str">
            <v>SA</v>
          </cell>
          <cell r="BS75" t="str">
            <v>SA</v>
          </cell>
          <cell r="BT75">
            <v>25766</v>
          </cell>
          <cell r="BU75">
            <v>27174</v>
          </cell>
          <cell r="BV75">
            <v>28158</v>
          </cell>
          <cell r="BW75">
            <v>3590</v>
          </cell>
          <cell r="BX75">
            <v>3590</v>
          </cell>
          <cell r="BY75">
            <v>3590</v>
          </cell>
          <cell r="BZ75">
            <v>4518</v>
          </cell>
          <cell r="CA75">
            <v>4523</v>
          </cell>
          <cell r="CB75">
            <v>4534</v>
          </cell>
          <cell r="CC75">
            <v>0.67</v>
          </cell>
          <cell r="CD75">
            <v>0.7</v>
          </cell>
          <cell r="CE75">
            <v>0.73</v>
          </cell>
          <cell r="CF75">
            <v>0.53</v>
          </cell>
          <cell r="CG75">
            <v>0.56000000000000005</v>
          </cell>
          <cell r="CH75">
            <v>0.57999999999999996</v>
          </cell>
          <cell r="CI75" t="str">
            <v>A</v>
          </cell>
          <cell r="CJ75" t="str">
            <v>A</v>
          </cell>
          <cell r="CK75" t="str">
            <v>A</v>
          </cell>
          <cell r="CL75" t="str">
            <v>N</v>
          </cell>
        </row>
        <row r="76">
          <cell r="B76" t="str">
            <v>2045.1</v>
          </cell>
          <cell r="C76" t="str">
            <v>CORTEZ BLVD (SR50)</v>
          </cell>
          <cell r="D76" t="str">
            <v>WISCON RD</v>
          </cell>
          <cell r="E76" t="str">
            <v>WINTER ST</v>
          </cell>
          <cell r="F76" t="str">
            <v>080017</v>
          </cell>
          <cell r="G76" t="str">
            <v>A</v>
          </cell>
          <cell r="H76">
            <v>1.0195000000000001</v>
          </cell>
          <cell r="I76">
            <v>35</v>
          </cell>
          <cell r="J76">
            <v>35</v>
          </cell>
          <cell r="K76">
            <v>37</v>
          </cell>
          <cell r="L76" t="str">
            <v>A</v>
          </cell>
          <cell r="M76" t="str">
            <v>A</v>
          </cell>
          <cell r="N76" t="str">
            <v>A</v>
          </cell>
          <cell r="O76" t="str">
            <v>C</v>
          </cell>
          <cell r="P76" t="str">
            <v>C</v>
          </cell>
          <cell r="Q76" t="str">
            <v>C</v>
          </cell>
          <cell r="R76" t="str">
            <v>SA</v>
          </cell>
          <cell r="S76" t="str">
            <v>SA</v>
          </cell>
          <cell r="T76" t="str">
            <v>SA</v>
          </cell>
          <cell r="U76">
            <v>3</v>
          </cell>
          <cell r="V76">
            <v>3</v>
          </cell>
          <cell r="W76">
            <v>3</v>
          </cell>
          <cell r="X76" t="str">
            <v>SR</v>
          </cell>
          <cell r="Y76" t="str">
            <v>SR</v>
          </cell>
          <cell r="Z76" t="str">
            <v>SR</v>
          </cell>
          <cell r="AA76">
            <v>1</v>
          </cell>
          <cell r="AB76">
            <v>1</v>
          </cell>
          <cell r="AC76">
            <v>1</v>
          </cell>
          <cell r="AD76" t="str">
            <v>H</v>
          </cell>
          <cell r="AE76" t="str">
            <v>H</v>
          </cell>
          <cell r="AF76" t="str">
            <v>H</v>
          </cell>
          <cell r="AG76" t="str">
            <v>4D</v>
          </cell>
          <cell r="AH76" t="str">
            <v>4D</v>
          </cell>
          <cell r="AI76" t="str">
            <v>4D</v>
          </cell>
          <cell r="AJ76">
            <v>0</v>
          </cell>
          <cell r="AK76">
            <v>0</v>
          </cell>
          <cell r="AL76">
            <v>0</v>
          </cell>
          <cell r="AM76">
            <v>9.2999999999999999E-2</v>
          </cell>
          <cell r="AN76">
            <v>9.2999999999999999E-2</v>
          </cell>
          <cell r="AO76">
            <v>9.2999999999999999E-2</v>
          </cell>
          <cell r="AP76">
            <v>0.56000000000000005</v>
          </cell>
          <cell r="AQ76">
            <v>0.56000000000000005</v>
          </cell>
          <cell r="AR76">
            <v>0.56000000000000005</v>
          </cell>
          <cell r="AS76">
            <v>0.81499999999999995</v>
          </cell>
          <cell r="AT76">
            <v>0.81499999999999995</v>
          </cell>
          <cell r="AU76">
            <v>0.81499999999999995</v>
          </cell>
          <cell r="AV76">
            <v>24425</v>
          </cell>
          <cell r="AW76">
            <v>25882</v>
          </cell>
          <cell r="AX76">
            <v>26902</v>
          </cell>
          <cell r="AY76">
            <v>2272</v>
          </cell>
          <cell r="AZ76">
            <v>2407</v>
          </cell>
          <cell r="BA76">
            <v>2502</v>
          </cell>
          <cell r="BB76">
            <v>3590</v>
          </cell>
          <cell r="BC76">
            <v>3590</v>
          </cell>
          <cell r="BD76">
            <v>3590</v>
          </cell>
          <cell r="BE76">
            <v>4861</v>
          </cell>
          <cell r="BF76">
            <v>4879</v>
          </cell>
          <cell r="BG76">
            <v>4891</v>
          </cell>
          <cell r="BH76">
            <v>0.63300000000000001</v>
          </cell>
          <cell r="BI76">
            <v>0.67</v>
          </cell>
          <cell r="BJ76">
            <v>0.69699999999999995</v>
          </cell>
          <cell r="BK76">
            <v>0.5</v>
          </cell>
          <cell r="BL76">
            <v>0.53</v>
          </cell>
          <cell r="BM76">
            <v>0.55000000000000004</v>
          </cell>
          <cell r="BN76" t="str">
            <v>A</v>
          </cell>
          <cell r="BO76" t="str">
            <v>A</v>
          </cell>
          <cell r="BP76" t="str">
            <v>A</v>
          </cell>
          <cell r="BQ76" t="str">
            <v>SA</v>
          </cell>
          <cell r="BR76" t="str">
            <v>SA</v>
          </cell>
          <cell r="BS76" t="str">
            <v>SA</v>
          </cell>
          <cell r="BT76">
            <v>25766</v>
          </cell>
          <cell r="BU76">
            <v>27174</v>
          </cell>
          <cell r="BV76">
            <v>28158</v>
          </cell>
          <cell r="BW76">
            <v>3590</v>
          </cell>
          <cell r="BX76">
            <v>3590</v>
          </cell>
          <cell r="BY76">
            <v>3590</v>
          </cell>
          <cell r="BZ76">
            <v>4518</v>
          </cell>
          <cell r="CA76">
            <v>4523</v>
          </cell>
          <cell r="CB76">
            <v>4534</v>
          </cell>
          <cell r="CC76">
            <v>0.67</v>
          </cell>
          <cell r="CD76">
            <v>0.7</v>
          </cell>
          <cell r="CE76">
            <v>0.73</v>
          </cell>
          <cell r="CF76">
            <v>0.53</v>
          </cell>
          <cell r="CG76">
            <v>0.56000000000000005</v>
          </cell>
          <cell r="CH76">
            <v>0.57999999999999996</v>
          </cell>
          <cell r="CI76" t="str">
            <v>A</v>
          </cell>
          <cell r="CJ76" t="str">
            <v>A</v>
          </cell>
          <cell r="CK76" t="str">
            <v>A</v>
          </cell>
          <cell r="CL76" t="str">
            <v>N</v>
          </cell>
        </row>
        <row r="77">
          <cell r="B77" t="str">
            <v>2050</v>
          </cell>
          <cell r="C77" t="str">
            <v>CORTEZ BLVD (SR50)</v>
          </cell>
          <cell r="D77" t="str">
            <v>FORT DADE AVE</v>
          </cell>
          <cell r="E77" t="str">
            <v>CALIFORNIA ST</v>
          </cell>
          <cell r="F77" t="str">
            <v>080017</v>
          </cell>
          <cell r="G77" t="str">
            <v>A</v>
          </cell>
          <cell r="H77">
            <v>1.0195000000000001</v>
          </cell>
          <cell r="I77">
            <v>35</v>
          </cell>
          <cell r="J77">
            <v>35</v>
          </cell>
          <cell r="K77">
            <v>37</v>
          </cell>
          <cell r="L77" t="str">
            <v>A</v>
          </cell>
          <cell r="M77" t="str">
            <v>A</v>
          </cell>
          <cell r="N77" t="str">
            <v>A</v>
          </cell>
          <cell r="O77" t="str">
            <v>C</v>
          </cell>
          <cell r="P77" t="str">
            <v>C</v>
          </cell>
          <cell r="Q77" t="str">
            <v>C</v>
          </cell>
          <cell r="R77" t="str">
            <v>SA</v>
          </cell>
          <cell r="S77" t="str">
            <v>SA</v>
          </cell>
          <cell r="T77" t="str">
            <v>SA</v>
          </cell>
          <cell r="U77">
            <v>3</v>
          </cell>
          <cell r="V77">
            <v>3</v>
          </cell>
          <cell r="W77">
            <v>3</v>
          </cell>
          <cell r="X77" t="str">
            <v>SR</v>
          </cell>
          <cell r="Y77" t="str">
            <v>SR</v>
          </cell>
          <cell r="Z77" t="str">
            <v>SR</v>
          </cell>
          <cell r="AA77">
            <v>1</v>
          </cell>
          <cell r="AB77">
            <v>1</v>
          </cell>
          <cell r="AC77">
            <v>1</v>
          </cell>
          <cell r="AD77" t="str">
            <v>H</v>
          </cell>
          <cell r="AE77" t="str">
            <v>H</v>
          </cell>
          <cell r="AF77" t="str">
            <v>H</v>
          </cell>
          <cell r="AG77" t="str">
            <v>4D</v>
          </cell>
          <cell r="AH77" t="str">
            <v>4D</v>
          </cell>
          <cell r="AI77" t="str">
            <v>4D</v>
          </cell>
          <cell r="AJ77">
            <v>0</v>
          </cell>
          <cell r="AK77">
            <v>0</v>
          </cell>
          <cell r="AL77">
            <v>0</v>
          </cell>
          <cell r="AM77">
            <v>9.2999999999999999E-2</v>
          </cell>
          <cell r="AN77">
            <v>9.2999999999999999E-2</v>
          </cell>
          <cell r="AO77">
            <v>9.2999999999999999E-2</v>
          </cell>
          <cell r="AP77">
            <v>0.56000000000000005</v>
          </cell>
          <cell r="AQ77">
            <v>0.56000000000000005</v>
          </cell>
          <cell r="AR77">
            <v>0.56000000000000005</v>
          </cell>
          <cell r="AS77">
            <v>0.81499999999999995</v>
          </cell>
          <cell r="AT77">
            <v>0.81499999999999995</v>
          </cell>
          <cell r="AU77">
            <v>0.81499999999999995</v>
          </cell>
          <cell r="AV77">
            <v>24425</v>
          </cell>
          <cell r="AW77">
            <v>25882</v>
          </cell>
          <cell r="AX77">
            <v>26902</v>
          </cell>
          <cell r="AY77">
            <v>2272</v>
          </cell>
          <cell r="AZ77">
            <v>2407</v>
          </cell>
          <cell r="BA77">
            <v>2502</v>
          </cell>
          <cell r="BB77">
            <v>3590</v>
          </cell>
          <cell r="BC77">
            <v>3590</v>
          </cell>
          <cell r="BD77">
            <v>3590</v>
          </cell>
          <cell r="BE77">
            <v>4861</v>
          </cell>
          <cell r="BF77">
            <v>4879</v>
          </cell>
          <cell r="BG77">
            <v>4891</v>
          </cell>
          <cell r="BH77">
            <v>0.63300000000000001</v>
          </cell>
          <cell r="BI77">
            <v>0.67</v>
          </cell>
          <cell r="BJ77">
            <v>0.69699999999999995</v>
          </cell>
          <cell r="BK77">
            <v>0.5</v>
          </cell>
          <cell r="BL77">
            <v>0.53</v>
          </cell>
          <cell r="BM77">
            <v>0.55000000000000004</v>
          </cell>
          <cell r="BN77" t="str">
            <v>A</v>
          </cell>
          <cell r="BO77" t="str">
            <v>A</v>
          </cell>
          <cell r="BP77" t="str">
            <v>A</v>
          </cell>
          <cell r="BQ77" t="str">
            <v>SA</v>
          </cell>
          <cell r="BR77" t="str">
            <v>SA</v>
          </cell>
          <cell r="BS77" t="str">
            <v>SA</v>
          </cell>
          <cell r="BT77">
            <v>25766</v>
          </cell>
          <cell r="BU77">
            <v>27174</v>
          </cell>
          <cell r="BV77">
            <v>28158</v>
          </cell>
          <cell r="BW77">
            <v>3590</v>
          </cell>
          <cell r="BX77">
            <v>3590</v>
          </cell>
          <cell r="BY77">
            <v>3590</v>
          </cell>
          <cell r="BZ77">
            <v>4518</v>
          </cell>
          <cell r="CA77">
            <v>4523</v>
          </cell>
          <cell r="CB77">
            <v>4534</v>
          </cell>
          <cell r="CC77">
            <v>0.67</v>
          </cell>
          <cell r="CD77">
            <v>0.7</v>
          </cell>
          <cell r="CE77">
            <v>0.73</v>
          </cell>
          <cell r="CF77">
            <v>0.53</v>
          </cell>
          <cell r="CG77">
            <v>0.56000000000000005</v>
          </cell>
          <cell r="CH77">
            <v>0.57999999999999996</v>
          </cell>
          <cell r="CI77" t="str">
            <v>A</v>
          </cell>
          <cell r="CJ77" t="str">
            <v>A</v>
          </cell>
          <cell r="CK77" t="str">
            <v>A</v>
          </cell>
          <cell r="CL77" t="str">
            <v>N</v>
          </cell>
        </row>
        <row r="78">
          <cell r="B78" t="str">
            <v>2045.2</v>
          </cell>
          <cell r="C78" t="str">
            <v>CORTEZ BLVD (SR50)</v>
          </cell>
          <cell r="D78" t="str">
            <v>WINTER ST</v>
          </cell>
          <cell r="E78" t="str">
            <v>FORT DADE AVE</v>
          </cell>
          <cell r="F78" t="str">
            <v>080017</v>
          </cell>
          <cell r="G78" t="str">
            <v>A</v>
          </cell>
          <cell r="H78">
            <v>1.0195000000000001</v>
          </cell>
          <cell r="I78">
            <v>35</v>
          </cell>
          <cell r="J78">
            <v>35</v>
          </cell>
          <cell r="K78">
            <v>37</v>
          </cell>
          <cell r="L78" t="str">
            <v>A</v>
          </cell>
          <cell r="M78" t="str">
            <v>A</v>
          </cell>
          <cell r="N78" t="str">
            <v>A</v>
          </cell>
          <cell r="O78" t="str">
            <v>C</v>
          </cell>
          <cell r="P78" t="str">
            <v>C</v>
          </cell>
          <cell r="Q78" t="str">
            <v>C</v>
          </cell>
          <cell r="R78" t="str">
            <v>SA</v>
          </cell>
          <cell r="S78" t="str">
            <v>SA</v>
          </cell>
          <cell r="T78" t="str">
            <v>SA</v>
          </cell>
          <cell r="U78">
            <v>3</v>
          </cell>
          <cell r="V78">
            <v>3</v>
          </cell>
          <cell r="W78">
            <v>3</v>
          </cell>
          <cell r="X78" t="str">
            <v>SR</v>
          </cell>
          <cell r="Y78" t="str">
            <v>SR</v>
          </cell>
          <cell r="Z78" t="str">
            <v>SR</v>
          </cell>
          <cell r="AA78">
            <v>1</v>
          </cell>
          <cell r="AB78">
            <v>1</v>
          </cell>
          <cell r="AC78">
            <v>1</v>
          </cell>
          <cell r="AD78" t="str">
            <v>H</v>
          </cell>
          <cell r="AE78" t="str">
            <v>H</v>
          </cell>
          <cell r="AF78" t="str">
            <v>H</v>
          </cell>
          <cell r="AG78" t="str">
            <v>4D</v>
          </cell>
          <cell r="AH78" t="str">
            <v>4D</v>
          </cell>
          <cell r="AI78" t="str">
            <v>4D</v>
          </cell>
          <cell r="AJ78">
            <v>1</v>
          </cell>
          <cell r="AK78">
            <v>1</v>
          </cell>
          <cell r="AL78">
            <v>1</v>
          </cell>
          <cell r="AM78">
            <v>9.2999999999999999E-2</v>
          </cell>
          <cell r="AN78">
            <v>9.2999999999999999E-2</v>
          </cell>
          <cell r="AO78">
            <v>9.2999999999999999E-2</v>
          </cell>
          <cell r="AP78">
            <v>0.56000000000000005</v>
          </cell>
          <cell r="AQ78">
            <v>0.56000000000000005</v>
          </cell>
          <cell r="AR78">
            <v>0.56000000000000005</v>
          </cell>
          <cell r="AS78">
            <v>0.81499999999999995</v>
          </cell>
          <cell r="AT78">
            <v>0.81499999999999995</v>
          </cell>
          <cell r="AU78">
            <v>0.81499999999999995</v>
          </cell>
          <cell r="AV78">
            <v>24425</v>
          </cell>
          <cell r="AW78">
            <v>25882</v>
          </cell>
          <cell r="AX78">
            <v>26902</v>
          </cell>
          <cell r="AY78">
            <v>2272</v>
          </cell>
          <cell r="AZ78">
            <v>2407</v>
          </cell>
          <cell r="BA78">
            <v>2502</v>
          </cell>
          <cell r="BB78">
            <v>3590</v>
          </cell>
          <cell r="BC78">
            <v>3590</v>
          </cell>
          <cell r="BD78">
            <v>3590</v>
          </cell>
          <cell r="BE78">
            <v>3446</v>
          </cell>
          <cell r="BF78">
            <v>3461</v>
          </cell>
          <cell r="BG78">
            <v>3473</v>
          </cell>
          <cell r="BH78">
            <v>0.63300000000000001</v>
          </cell>
          <cell r="BI78">
            <v>0.67</v>
          </cell>
          <cell r="BJ78">
            <v>0.69699999999999995</v>
          </cell>
          <cell r="BK78">
            <v>0.74</v>
          </cell>
          <cell r="BL78">
            <v>0.78</v>
          </cell>
          <cell r="BM78">
            <v>0.8</v>
          </cell>
          <cell r="BN78" t="str">
            <v>B</v>
          </cell>
          <cell r="BO78" t="str">
            <v>B</v>
          </cell>
          <cell r="BP78" t="str">
            <v>B</v>
          </cell>
          <cell r="BQ78" t="str">
            <v>SA</v>
          </cell>
          <cell r="BR78" t="str">
            <v>SA</v>
          </cell>
          <cell r="BS78" t="str">
            <v>SA</v>
          </cell>
          <cell r="BT78">
            <v>25766</v>
          </cell>
          <cell r="BU78">
            <v>27174</v>
          </cell>
          <cell r="BV78">
            <v>28158</v>
          </cell>
          <cell r="BW78">
            <v>3590</v>
          </cell>
          <cell r="BX78">
            <v>3590</v>
          </cell>
          <cell r="BY78">
            <v>3590</v>
          </cell>
          <cell r="BZ78">
            <v>4518</v>
          </cell>
          <cell r="CA78">
            <v>4523</v>
          </cell>
          <cell r="CB78">
            <v>4534</v>
          </cell>
          <cell r="CC78">
            <v>0.67</v>
          </cell>
          <cell r="CD78">
            <v>0.7</v>
          </cell>
          <cell r="CE78">
            <v>0.73</v>
          </cell>
          <cell r="CF78">
            <v>0.53</v>
          </cell>
          <cell r="CG78">
            <v>0.56000000000000005</v>
          </cell>
          <cell r="CH78">
            <v>0.57999999999999996</v>
          </cell>
          <cell r="CI78" t="str">
            <v>A</v>
          </cell>
          <cell r="CJ78" t="str">
            <v>A</v>
          </cell>
          <cell r="CK78" t="str">
            <v>A</v>
          </cell>
          <cell r="CL78" t="str">
            <v>N</v>
          </cell>
        </row>
        <row r="79">
          <cell r="B79" t="str">
            <v>2055</v>
          </cell>
          <cell r="C79" t="str">
            <v>CORTEZ BLVD (SR50)</v>
          </cell>
          <cell r="D79" t="str">
            <v>CALIFORNIA ST</v>
          </cell>
          <cell r="E79" t="str">
            <v>COBB RD</v>
          </cell>
          <cell r="F79" t="str">
            <v>080047</v>
          </cell>
          <cell r="G79" t="str">
            <v>B</v>
          </cell>
          <cell r="H79">
            <v>1.0065999999999999</v>
          </cell>
          <cell r="I79">
            <v>35</v>
          </cell>
          <cell r="J79">
            <v>35</v>
          </cell>
          <cell r="K79">
            <v>37</v>
          </cell>
          <cell r="L79" t="str">
            <v>A</v>
          </cell>
          <cell r="M79" t="str">
            <v>A</v>
          </cell>
          <cell r="N79" t="str">
            <v>A</v>
          </cell>
          <cell r="O79" t="str">
            <v>C</v>
          </cell>
          <cell r="P79" t="str">
            <v>C</v>
          </cell>
          <cell r="Q79" t="str">
            <v>C</v>
          </cell>
          <cell r="R79" t="str">
            <v>SA</v>
          </cell>
          <cell r="S79" t="str">
            <v>SA</v>
          </cell>
          <cell r="T79" t="str">
            <v>SA</v>
          </cell>
          <cell r="U79">
            <v>3</v>
          </cell>
          <cell r="V79">
            <v>3</v>
          </cell>
          <cell r="W79">
            <v>3</v>
          </cell>
          <cell r="X79" t="str">
            <v>SR</v>
          </cell>
          <cell r="Y79" t="str">
            <v>SR</v>
          </cell>
          <cell r="Z79" t="str">
            <v>SR</v>
          </cell>
          <cell r="AA79">
            <v>1</v>
          </cell>
          <cell r="AB79">
            <v>1</v>
          </cell>
          <cell r="AC79">
            <v>1</v>
          </cell>
          <cell r="AD79" t="str">
            <v>H</v>
          </cell>
          <cell r="AE79" t="str">
            <v>H</v>
          </cell>
          <cell r="AF79" t="str">
            <v>H</v>
          </cell>
          <cell r="AG79" t="str">
            <v>4D</v>
          </cell>
          <cell r="AH79" t="str">
            <v>4D</v>
          </cell>
          <cell r="AI79" t="str">
            <v>4D</v>
          </cell>
          <cell r="AJ79">
            <v>0</v>
          </cell>
          <cell r="AK79">
            <v>0</v>
          </cell>
          <cell r="AL79">
            <v>0</v>
          </cell>
          <cell r="AM79">
            <v>9.2999999999999999E-2</v>
          </cell>
          <cell r="AN79">
            <v>9.2999999999999999E-2</v>
          </cell>
          <cell r="AO79">
            <v>9.2999999999999999E-2</v>
          </cell>
          <cell r="AP79">
            <v>0.56000000000000005</v>
          </cell>
          <cell r="AQ79">
            <v>0.56000000000000005</v>
          </cell>
          <cell r="AR79">
            <v>0.56000000000000005</v>
          </cell>
          <cell r="AS79">
            <v>0.81499999999999995</v>
          </cell>
          <cell r="AT79">
            <v>0.81499999999999995</v>
          </cell>
          <cell r="AU79">
            <v>0.81499999999999995</v>
          </cell>
          <cell r="AV79">
            <v>21785</v>
          </cell>
          <cell r="AW79">
            <v>22219</v>
          </cell>
          <cell r="AX79">
            <v>22513</v>
          </cell>
          <cell r="AY79">
            <v>2026</v>
          </cell>
          <cell r="AZ79">
            <v>2066</v>
          </cell>
          <cell r="BA79">
            <v>2094</v>
          </cell>
          <cell r="BB79">
            <v>3590</v>
          </cell>
          <cell r="BC79">
            <v>3590</v>
          </cell>
          <cell r="BD79">
            <v>3590</v>
          </cell>
          <cell r="BE79">
            <v>4830</v>
          </cell>
          <cell r="BF79">
            <v>4836</v>
          </cell>
          <cell r="BG79">
            <v>4839</v>
          </cell>
          <cell r="BH79">
            <v>0.56399999999999995</v>
          </cell>
          <cell r="BI79">
            <v>0.57499999999999996</v>
          </cell>
          <cell r="BJ79">
            <v>0.58299999999999996</v>
          </cell>
          <cell r="BK79">
            <v>0.45</v>
          </cell>
          <cell r="BL79">
            <v>0.46</v>
          </cell>
          <cell r="BM79">
            <v>0.46</v>
          </cell>
          <cell r="BN79" t="str">
            <v>A</v>
          </cell>
          <cell r="BO79" t="str">
            <v>A</v>
          </cell>
          <cell r="BP79" t="str">
            <v>A</v>
          </cell>
          <cell r="BQ79" t="str">
            <v>SA</v>
          </cell>
          <cell r="BR79" t="str">
            <v>SA</v>
          </cell>
          <cell r="BS79" t="str">
            <v>SA</v>
          </cell>
          <cell r="BT79">
            <v>25766</v>
          </cell>
          <cell r="BU79">
            <v>27174</v>
          </cell>
          <cell r="BV79">
            <v>28158</v>
          </cell>
          <cell r="BW79">
            <v>3590</v>
          </cell>
          <cell r="BX79">
            <v>3590</v>
          </cell>
          <cell r="BY79">
            <v>3590</v>
          </cell>
          <cell r="BZ79">
            <v>4518</v>
          </cell>
          <cell r="CA79">
            <v>4523</v>
          </cell>
          <cell r="CB79">
            <v>4534</v>
          </cell>
          <cell r="CC79">
            <v>0.67</v>
          </cell>
          <cell r="CD79">
            <v>0.7</v>
          </cell>
          <cell r="CE79">
            <v>0.73</v>
          </cell>
          <cell r="CF79">
            <v>0.53</v>
          </cell>
          <cell r="CG79">
            <v>0.56000000000000005</v>
          </cell>
          <cell r="CH79">
            <v>0.57999999999999996</v>
          </cell>
          <cell r="CI79" t="str">
            <v>A</v>
          </cell>
          <cell r="CJ79" t="str">
            <v>A</v>
          </cell>
          <cell r="CK79" t="str">
            <v>A</v>
          </cell>
          <cell r="CL79" t="str">
            <v>N</v>
          </cell>
        </row>
        <row r="80">
          <cell r="B80" t="str">
            <v>2205</v>
          </cell>
          <cell r="C80" t="str">
            <v>CORTEZ BLVD (US98/SR50)</v>
          </cell>
          <cell r="D80" t="str">
            <v>JASMINE DR</v>
          </cell>
          <cell r="E80" t="str">
            <v>CEDAR LN</v>
          </cell>
          <cell r="F80" t="str">
            <v>080019</v>
          </cell>
          <cell r="G80" t="str">
            <v>B</v>
          </cell>
          <cell r="H80">
            <v>1.0089999999999999</v>
          </cell>
          <cell r="I80">
            <v>38</v>
          </cell>
          <cell r="J80">
            <v>38</v>
          </cell>
          <cell r="K80">
            <v>40</v>
          </cell>
          <cell r="L80" t="str">
            <v>T</v>
          </cell>
          <cell r="M80" t="str">
            <v>T</v>
          </cell>
          <cell r="N80" t="str">
            <v>T</v>
          </cell>
          <cell r="O80" t="str">
            <v>C</v>
          </cell>
          <cell r="P80" t="str">
            <v>C</v>
          </cell>
          <cell r="Q80" t="str">
            <v>C</v>
          </cell>
          <cell r="R80" t="str">
            <v>NA</v>
          </cell>
          <cell r="S80" t="str">
            <v>NA</v>
          </cell>
          <cell r="T80" t="str">
            <v>NA</v>
          </cell>
          <cell r="U80">
            <v>4</v>
          </cell>
          <cell r="V80">
            <v>4</v>
          </cell>
          <cell r="W80">
            <v>4</v>
          </cell>
          <cell r="X80" t="str">
            <v>SR</v>
          </cell>
          <cell r="Y80" t="str">
            <v>SR</v>
          </cell>
          <cell r="Z80" t="str">
            <v>SR</v>
          </cell>
          <cell r="AA80">
            <v>1</v>
          </cell>
          <cell r="AB80">
            <v>1</v>
          </cell>
          <cell r="AC80">
            <v>1</v>
          </cell>
          <cell r="AD80" t="str">
            <v>H</v>
          </cell>
          <cell r="AE80" t="str">
            <v>H</v>
          </cell>
          <cell r="AF80" t="str">
            <v>H</v>
          </cell>
          <cell r="AG80" t="str">
            <v>4D</v>
          </cell>
          <cell r="AH80" t="str">
            <v>4D</v>
          </cell>
          <cell r="AI80" t="str">
            <v>4D</v>
          </cell>
          <cell r="AJ80">
            <v>0</v>
          </cell>
          <cell r="AK80">
            <v>0</v>
          </cell>
          <cell r="AL80">
            <v>0</v>
          </cell>
          <cell r="AM80">
            <v>0.1</v>
          </cell>
          <cell r="AN80">
            <v>0.1</v>
          </cell>
          <cell r="AO80">
            <v>0.1</v>
          </cell>
          <cell r="AP80">
            <v>0.55000000000000004</v>
          </cell>
          <cell r="AQ80">
            <v>0.55000000000000004</v>
          </cell>
          <cell r="AR80">
            <v>0.55000000000000004</v>
          </cell>
          <cell r="AS80">
            <v>0.89500000000000002</v>
          </cell>
          <cell r="AT80">
            <v>0.89500000000000002</v>
          </cell>
          <cell r="AU80">
            <v>0.89500000000000002</v>
          </cell>
          <cell r="AV80">
            <v>20260</v>
          </cell>
          <cell r="AW80">
            <v>20812</v>
          </cell>
          <cell r="AX80">
            <v>21188</v>
          </cell>
          <cell r="AY80">
            <v>2026</v>
          </cell>
          <cell r="AZ80">
            <v>2081</v>
          </cell>
          <cell r="BA80">
            <v>2119</v>
          </cell>
          <cell r="BB80">
            <v>3710</v>
          </cell>
          <cell r="BC80">
            <v>3710</v>
          </cell>
          <cell r="BD80">
            <v>3710</v>
          </cell>
          <cell r="BE80">
            <v>5460</v>
          </cell>
          <cell r="BF80">
            <v>5460</v>
          </cell>
          <cell r="BG80">
            <v>5460</v>
          </cell>
          <cell r="BH80">
            <v>0.54600000000000004</v>
          </cell>
          <cell r="BI80">
            <v>0.56100000000000005</v>
          </cell>
          <cell r="BJ80">
            <v>0.57099999999999995</v>
          </cell>
          <cell r="BK80">
            <v>0.371</v>
          </cell>
          <cell r="BL80">
            <v>0.38100000000000001</v>
          </cell>
          <cell r="BM80">
            <v>0.38800000000000001</v>
          </cell>
          <cell r="BN80" t="str">
            <v>B</v>
          </cell>
          <cell r="BO80" t="str">
            <v>B</v>
          </cell>
          <cell r="BP80" t="str">
            <v>B</v>
          </cell>
          <cell r="BQ80" t="str">
            <v>NA</v>
          </cell>
          <cell r="BR80" t="str">
            <v>NA</v>
          </cell>
          <cell r="BS80" t="str">
            <v>NA</v>
          </cell>
          <cell r="BT80">
            <v>20260</v>
          </cell>
          <cell r="BU80">
            <v>20812</v>
          </cell>
          <cell r="BV80">
            <v>21188</v>
          </cell>
          <cell r="BW80">
            <v>3710</v>
          </cell>
          <cell r="BX80">
            <v>3710</v>
          </cell>
          <cell r="BY80">
            <v>3710</v>
          </cell>
          <cell r="BZ80">
            <v>5460</v>
          </cell>
          <cell r="CA80">
            <v>5460</v>
          </cell>
          <cell r="CB80">
            <v>5460</v>
          </cell>
          <cell r="CC80">
            <v>0.54600000000000004</v>
          </cell>
          <cell r="CD80">
            <v>0.56100000000000005</v>
          </cell>
          <cell r="CE80">
            <v>0.57099999999999995</v>
          </cell>
          <cell r="CF80">
            <v>0.371</v>
          </cell>
          <cell r="CG80">
            <v>0.38100000000000001</v>
          </cell>
          <cell r="CH80">
            <v>0.38800000000000001</v>
          </cell>
          <cell r="CI80" t="str">
            <v>B</v>
          </cell>
          <cell r="CJ80" t="str">
            <v>B</v>
          </cell>
          <cell r="CK80" t="str">
            <v>B</v>
          </cell>
          <cell r="CL80" t="str">
            <v>N</v>
          </cell>
        </row>
        <row r="81">
          <cell r="B81" t="str">
            <v>8</v>
          </cell>
          <cell r="C81" t="str">
            <v>CORTEZ BLVD (US98/SR50)</v>
          </cell>
          <cell r="D81" t="str">
            <v>CEDAR LN</v>
          </cell>
          <cell r="E81" t="str">
            <v>SPRING LAKE HWY</v>
          </cell>
          <cell r="F81" t="str">
            <v>080019</v>
          </cell>
          <cell r="G81" t="str">
            <v>B</v>
          </cell>
          <cell r="H81">
            <v>1.0089999999999999</v>
          </cell>
          <cell r="I81">
            <v>39</v>
          </cell>
          <cell r="J81">
            <v>39</v>
          </cell>
          <cell r="K81">
            <v>41</v>
          </cell>
          <cell r="L81" t="str">
            <v>T</v>
          </cell>
          <cell r="M81" t="str">
            <v>T</v>
          </cell>
          <cell r="N81" t="str">
            <v>T</v>
          </cell>
          <cell r="O81" t="str">
            <v>C</v>
          </cell>
          <cell r="P81" t="str">
            <v>C</v>
          </cell>
          <cell r="Q81" t="str">
            <v>C</v>
          </cell>
          <cell r="R81" t="str">
            <v>SA</v>
          </cell>
          <cell r="S81" t="str">
            <v>SA</v>
          </cell>
          <cell r="T81" t="str">
            <v>SA</v>
          </cell>
          <cell r="U81">
            <v>4</v>
          </cell>
          <cell r="V81">
            <v>4</v>
          </cell>
          <cell r="W81">
            <v>4</v>
          </cell>
          <cell r="X81" t="str">
            <v>SR</v>
          </cell>
          <cell r="Y81" t="str">
            <v>SR</v>
          </cell>
          <cell r="Z81" t="str">
            <v>SR</v>
          </cell>
          <cell r="AA81">
            <v>1</v>
          </cell>
          <cell r="AB81">
            <v>1</v>
          </cell>
          <cell r="AC81">
            <v>1</v>
          </cell>
          <cell r="AD81" t="str">
            <v>H</v>
          </cell>
          <cell r="AE81" t="str">
            <v>H</v>
          </cell>
          <cell r="AF81" t="str">
            <v>H</v>
          </cell>
          <cell r="AG81" t="str">
            <v>4D</v>
          </cell>
          <cell r="AH81" t="str">
            <v>4D</v>
          </cell>
          <cell r="AI81" t="str">
            <v>4D</v>
          </cell>
          <cell r="AJ81">
            <v>1</v>
          </cell>
          <cell r="AK81">
            <v>1</v>
          </cell>
          <cell r="AL81">
            <v>1</v>
          </cell>
          <cell r="AM81">
            <v>9.7000000000000003E-2</v>
          </cell>
          <cell r="AN81">
            <v>9.7000000000000003E-2</v>
          </cell>
          <cell r="AO81">
            <v>9.7000000000000003E-2</v>
          </cell>
          <cell r="AP81">
            <v>0.55000000000000004</v>
          </cell>
          <cell r="AQ81">
            <v>0.55000000000000004</v>
          </cell>
          <cell r="AR81">
            <v>0.55000000000000004</v>
          </cell>
          <cell r="AS81">
            <v>0.91</v>
          </cell>
          <cell r="AT81">
            <v>0.91</v>
          </cell>
          <cell r="AU81">
            <v>0.91</v>
          </cell>
          <cell r="AV81">
            <v>20260</v>
          </cell>
          <cell r="AW81">
            <v>20812</v>
          </cell>
          <cell r="AX81">
            <v>21188</v>
          </cell>
          <cell r="AY81">
            <v>1965</v>
          </cell>
          <cell r="AZ81">
            <v>2019</v>
          </cell>
          <cell r="BA81">
            <v>2055</v>
          </cell>
          <cell r="BB81">
            <v>3110</v>
          </cell>
          <cell r="BC81">
            <v>3110</v>
          </cell>
          <cell r="BD81">
            <v>3110</v>
          </cell>
          <cell r="BE81">
            <v>3280</v>
          </cell>
          <cell r="BF81">
            <v>3280</v>
          </cell>
          <cell r="BG81">
            <v>3280</v>
          </cell>
          <cell r="BH81">
            <v>0.63200000000000001</v>
          </cell>
          <cell r="BI81">
            <v>0.64900000000000002</v>
          </cell>
          <cell r="BJ81">
            <v>0.66100000000000003</v>
          </cell>
          <cell r="BK81">
            <v>0.59899999999999998</v>
          </cell>
          <cell r="BL81">
            <v>0.61599999999999999</v>
          </cell>
          <cell r="BM81">
            <v>0.627</v>
          </cell>
          <cell r="BN81" t="str">
            <v>B</v>
          </cell>
          <cell r="BO81" t="str">
            <v>B</v>
          </cell>
          <cell r="BP81" t="str">
            <v>B</v>
          </cell>
          <cell r="BQ81" t="str">
            <v>SA</v>
          </cell>
          <cell r="BR81" t="str">
            <v>SA</v>
          </cell>
          <cell r="BS81" t="str">
            <v>SA</v>
          </cell>
          <cell r="BT81">
            <v>20260</v>
          </cell>
          <cell r="BU81">
            <v>20812</v>
          </cell>
          <cell r="BV81">
            <v>21188</v>
          </cell>
          <cell r="BW81">
            <v>3110</v>
          </cell>
          <cell r="BX81">
            <v>3110</v>
          </cell>
          <cell r="BY81">
            <v>3110</v>
          </cell>
          <cell r="BZ81">
            <v>3280</v>
          </cell>
          <cell r="CA81">
            <v>3280</v>
          </cell>
          <cell r="CB81">
            <v>3280</v>
          </cell>
          <cell r="CC81">
            <v>0.63200000000000001</v>
          </cell>
          <cell r="CD81">
            <v>0.64900000000000002</v>
          </cell>
          <cell r="CE81">
            <v>0.66100000000000003</v>
          </cell>
          <cell r="CF81">
            <v>0.59899999999999998</v>
          </cell>
          <cell r="CG81">
            <v>0.61599999999999999</v>
          </cell>
          <cell r="CH81">
            <v>0.627</v>
          </cell>
          <cell r="CI81" t="str">
            <v>B</v>
          </cell>
          <cell r="CJ81" t="str">
            <v>B</v>
          </cell>
          <cell r="CK81" t="str">
            <v>B</v>
          </cell>
          <cell r="CL81" t="str">
            <v>N</v>
          </cell>
        </row>
        <row r="82">
          <cell r="B82" t="str">
            <v>2215</v>
          </cell>
          <cell r="C82" t="str">
            <v>CORTEZ BLVD (US98/SR50)</v>
          </cell>
          <cell r="D82" t="str">
            <v>SPRING LAKE HWY</v>
          </cell>
          <cell r="E82" t="str">
            <v>LOCKHART RD</v>
          </cell>
          <cell r="F82" t="str">
            <v>080019</v>
          </cell>
          <cell r="G82" t="str">
            <v>B</v>
          </cell>
          <cell r="H82">
            <v>1.0089999999999999</v>
          </cell>
          <cell r="I82">
            <v>40</v>
          </cell>
          <cell r="J82">
            <v>40</v>
          </cell>
          <cell r="K82">
            <v>42</v>
          </cell>
          <cell r="L82" t="str">
            <v>T</v>
          </cell>
          <cell r="M82" t="str">
            <v>T</v>
          </cell>
          <cell r="N82" t="str">
            <v>T</v>
          </cell>
          <cell r="O82" t="str">
            <v>C</v>
          </cell>
          <cell r="P82" t="str">
            <v>C</v>
          </cell>
          <cell r="Q82" t="str">
            <v>C</v>
          </cell>
          <cell r="R82" t="str">
            <v>NA</v>
          </cell>
          <cell r="S82" t="str">
            <v>NA</v>
          </cell>
          <cell r="T82" t="str">
            <v>NA</v>
          </cell>
          <cell r="U82">
            <v>4</v>
          </cell>
          <cell r="V82">
            <v>4</v>
          </cell>
          <cell r="W82">
            <v>4</v>
          </cell>
          <cell r="X82" t="str">
            <v>SR</v>
          </cell>
          <cell r="Y82" t="str">
            <v>SR</v>
          </cell>
          <cell r="Z82" t="str">
            <v>SR</v>
          </cell>
          <cell r="AA82">
            <v>1</v>
          </cell>
          <cell r="AB82">
            <v>1</v>
          </cell>
          <cell r="AC82">
            <v>1</v>
          </cell>
          <cell r="AD82" t="str">
            <v>H</v>
          </cell>
          <cell r="AE82" t="str">
            <v>H</v>
          </cell>
          <cell r="AF82" t="str">
            <v>H</v>
          </cell>
          <cell r="AG82" t="str">
            <v>4D</v>
          </cell>
          <cell r="AH82" t="str">
            <v>4D</v>
          </cell>
          <cell r="AI82" t="str">
            <v>4D</v>
          </cell>
          <cell r="AJ82">
            <v>0</v>
          </cell>
          <cell r="AK82">
            <v>0</v>
          </cell>
          <cell r="AL82">
            <v>0</v>
          </cell>
          <cell r="AM82">
            <v>0.1</v>
          </cell>
          <cell r="AN82">
            <v>0.1</v>
          </cell>
          <cell r="AO82">
            <v>0.1</v>
          </cell>
          <cell r="AP82">
            <v>0.55000000000000004</v>
          </cell>
          <cell r="AQ82">
            <v>0.55000000000000004</v>
          </cell>
          <cell r="AR82">
            <v>0.55000000000000004</v>
          </cell>
          <cell r="AS82">
            <v>0.89500000000000002</v>
          </cell>
          <cell r="AT82">
            <v>0.89500000000000002</v>
          </cell>
          <cell r="AU82">
            <v>0.89500000000000002</v>
          </cell>
          <cell r="AV82">
            <v>20260</v>
          </cell>
          <cell r="AW82">
            <v>20812</v>
          </cell>
          <cell r="AX82">
            <v>21188</v>
          </cell>
          <cell r="AY82">
            <v>2026</v>
          </cell>
          <cell r="AZ82">
            <v>2081</v>
          </cell>
          <cell r="BA82">
            <v>2119</v>
          </cell>
          <cell r="BB82">
            <v>3710</v>
          </cell>
          <cell r="BC82">
            <v>3710</v>
          </cell>
          <cell r="BD82">
            <v>3710</v>
          </cell>
          <cell r="BE82">
            <v>5460</v>
          </cell>
          <cell r="BF82">
            <v>5460</v>
          </cell>
          <cell r="BG82">
            <v>5460</v>
          </cell>
          <cell r="BH82">
            <v>0.54600000000000004</v>
          </cell>
          <cell r="BI82">
            <v>0.56100000000000005</v>
          </cell>
          <cell r="BJ82">
            <v>0.57099999999999995</v>
          </cell>
          <cell r="BK82">
            <v>0.371</v>
          </cell>
          <cell r="BL82">
            <v>0.38100000000000001</v>
          </cell>
          <cell r="BM82">
            <v>0.38800000000000001</v>
          </cell>
          <cell r="BN82" t="str">
            <v>B</v>
          </cell>
          <cell r="BO82" t="str">
            <v>B</v>
          </cell>
          <cell r="BP82" t="str">
            <v>B</v>
          </cell>
          <cell r="BQ82" t="str">
            <v>NA</v>
          </cell>
          <cell r="BR82" t="str">
            <v>NA</v>
          </cell>
          <cell r="BS82" t="str">
            <v>NA</v>
          </cell>
          <cell r="BT82">
            <v>20260</v>
          </cell>
          <cell r="BU82">
            <v>20812</v>
          </cell>
          <cell r="BV82">
            <v>21188</v>
          </cell>
          <cell r="BW82">
            <v>3710</v>
          </cell>
          <cell r="BX82">
            <v>3710</v>
          </cell>
          <cell r="BY82">
            <v>3710</v>
          </cell>
          <cell r="BZ82">
            <v>5460</v>
          </cell>
          <cell r="CA82">
            <v>5460</v>
          </cell>
          <cell r="CB82">
            <v>5460</v>
          </cell>
          <cell r="CC82">
            <v>0.54600000000000004</v>
          </cell>
          <cell r="CD82">
            <v>0.56100000000000005</v>
          </cell>
          <cell r="CE82">
            <v>0.57099999999999995</v>
          </cell>
          <cell r="CF82">
            <v>0.371</v>
          </cell>
          <cell r="CG82">
            <v>0.38100000000000001</v>
          </cell>
          <cell r="CH82">
            <v>0.38800000000000001</v>
          </cell>
          <cell r="CI82" t="str">
            <v>B</v>
          </cell>
          <cell r="CJ82" t="str">
            <v>B</v>
          </cell>
          <cell r="CK82" t="str">
            <v>B</v>
          </cell>
          <cell r="CL82" t="str">
            <v>N</v>
          </cell>
        </row>
        <row r="83">
          <cell r="B83" t="str">
            <v>2220</v>
          </cell>
          <cell r="C83" t="str">
            <v>CORTEZ BLVD (US98/SR50)</v>
          </cell>
          <cell r="D83" t="str">
            <v>LOCKHART RD</v>
          </cell>
          <cell r="E83" t="str">
            <v>I-75 (SR93) FRONTAGE (W)</v>
          </cell>
          <cell r="F83" t="str">
            <v>080046</v>
          </cell>
          <cell r="G83" t="str">
            <v>A</v>
          </cell>
          <cell r="H83">
            <v>1.0156000000000001</v>
          </cell>
          <cell r="I83">
            <v>41</v>
          </cell>
          <cell r="J83">
            <v>41</v>
          </cell>
          <cell r="K83">
            <v>43</v>
          </cell>
          <cell r="L83" t="str">
            <v>A</v>
          </cell>
          <cell r="M83" t="str">
            <v>A</v>
          </cell>
          <cell r="N83" t="str">
            <v>A</v>
          </cell>
          <cell r="O83" t="str">
            <v>C</v>
          </cell>
          <cell r="P83" t="str">
            <v>C</v>
          </cell>
          <cell r="Q83" t="str">
            <v>C</v>
          </cell>
          <cell r="R83" t="str">
            <v>SA</v>
          </cell>
          <cell r="S83" t="str">
            <v>SA</v>
          </cell>
          <cell r="T83" t="str">
            <v>SA</v>
          </cell>
          <cell r="U83">
            <v>3</v>
          </cell>
          <cell r="V83">
            <v>3</v>
          </cell>
          <cell r="W83">
            <v>3</v>
          </cell>
          <cell r="X83" t="str">
            <v>SR</v>
          </cell>
          <cell r="Y83" t="str">
            <v>SR</v>
          </cell>
          <cell r="Z83" t="str">
            <v>SR</v>
          </cell>
          <cell r="AA83">
            <v>1</v>
          </cell>
          <cell r="AB83">
            <v>1</v>
          </cell>
          <cell r="AC83">
            <v>1</v>
          </cell>
          <cell r="AD83" t="str">
            <v>H</v>
          </cell>
          <cell r="AE83" t="str">
            <v>H</v>
          </cell>
          <cell r="AF83" t="str">
            <v>H</v>
          </cell>
          <cell r="AG83" t="str">
            <v>4D</v>
          </cell>
          <cell r="AH83" t="str">
            <v>4D</v>
          </cell>
          <cell r="AI83" t="str">
            <v>4D</v>
          </cell>
          <cell r="AJ83">
            <v>0</v>
          </cell>
          <cell r="AK83">
            <v>0</v>
          </cell>
          <cell r="AL83">
            <v>0</v>
          </cell>
          <cell r="AM83">
            <v>9.6000000000000002E-2</v>
          </cell>
          <cell r="AN83">
            <v>9.6000000000000002E-2</v>
          </cell>
          <cell r="AO83">
            <v>9.6000000000000002E-2</v>
          </cell>
          <cell r="AP83">
            <v>0.55000000000000004</v>
          </cell>
          <cell r="AQ83">
            <v>0.55000000000000004</v>
          </cell>
          <cell r="AR83">
            <v>0.55000000000000004</v>
          </cell>
          <cell r="AS83">
            <v>0.91</v>
          </cell>
          <cell r="AT83">
            <v>0.91</v>
          </cell>
          <cell r="AU83">
            <v>0.91</v>
          </cell>
          <cell r="AV83">
            <v>17328</v>
          </cell>
          <cell r="AW83">
            <v>18152</v>
          </cell>
          <cell r="AX83">
            <v>18723</v>
          </cell>
          <cell r="AY83">
            <v>1663</v>
          </cell>
          <cell r="AZ83">
            <v>1743</v>
          </cell>
          <cell r="BA83">
            <v>1797</v>
          </cell>
          <cell r="BB83">
            <v>2750</v>
          </cell>
          <cell r="BC83">
            <v>2750</v>
          </cell>
          <cell r="BD83">
            <v>2750</v>
          </cell>
          <cell r="BE83">
            <v>4702</v>
          </cell>
          <cell r="BF83">
            <v>4711</v>
          </cell>
          <cell r="BG83">
            <v>4718</v>
          </cell>
          <cell r="BH83">
            <v>0.60499999999999998</v>
          </cell>
          <cell r="BI83">
            <v>0.63400000000000001</v>
          </cell>
          <cell r="BJ83">
            <v>0.65300000000000002</v>
          </cell>
          <cell r="BK83">
            <v>0.37</v>
          </cell>
          <cell r="BL83">
            <v>0.38</v>
          </cell>
          <cell r="BM83">
            <v>0.39</v>
          </cell>
          <cell r="BN83" t="str">
            <v>A</v>
          </cell>
          <cell r="BO83" t="str">
            <v>A</v>
          </cell>
          <cell r="BP83" t="str">
            <v>A</v>
          </cell>
          <cell r="BQ83" t="str">
            <v>SA</v>
          </cell>
          <cell r="BR83" t="str">
            <v>SA</v>
          </cell>
          <cell r="BS83" t="str">
            <v>SA</v>
          </cell>
          <cell r="BT83">
            <v>17328</v>
          </cell>
          <cell r="BU83">
            <v>18152</v>
          </cell>
          <cell r="BV83">
            <v>18723</v>
          </cell>
          <cell r="BW83">
            <v>2750</v>
          </cell>
          <cell r="BX83">
            <v>2750</v>
          </cell>
          <cell r="BY83">
            <v>2750</v>
          </cell>
          <cell r="BZ83">
            <v>4415</v>
          </cell>
          <cell r="CA83">
            <v>4424</v>
          </cell>
          <cell r="CB83">
            <v>4430</v>
          </cell>
          <cell r="CC83">
            <v>0.6</v>
          </cell>
          <cell r="CD83">
            <v>0.63</v>
          </cell>
          <cell r="CE83">
            <v>0.65</v>
          </cell>
          <cell r="CF83">
            <v>0.38</v>
          </cell>
          <cell r="CG83">
            <v>0.39</v>
          </cell>
          <cell r="CH83">
            <v>0.41</v>
          </cell>
          <cell r="CI83" t="str">
            <v>B</v>
          </cell>
          <cell r="CJ83" t="str">
            <v>B</v>
          </cell>
          <cell r="CK83" t="str">
            <v>B</v>
          </cell>
          <cell r="CL83" t="str">
            <v>N</v>
          </cell>
        </row>
        <row r="84">
          <cell r="B84" t="str">
            <v>2223.1</v>
          </cell>
          <cell r="C84" t="str">
            <v>CORTEZ BLVD (US98/SR50)</v>
          </cell>
          <cell r="D84" t="str">
            <v>I-75 (SR93) FRONTAGE (W)</v>
          </cell>
          <cell r="E84" t="str">
            <v>I-75 SB RAMPS</v>
          </cell>
          <cell r="F84" t="str">
            <v>080046</v>
          </cell>
          <cell r="G84" t="str">
            <v>A</v>
          </cell>
          <cell r="H84">
            <v>1.0156000000000001</v>
          </cell>
          <cell r="I84">
            <v>41</v>
          </cell>
          <cell r="J84">
            <v>41</v>
          </cell>
          <cell r="K84">
            <v>43</v>
          </cell>
          <cell r="L84" t="str">
            <v>A</v>
          </cell>
          <cell r="M84" t="str">
            <v>A</v>
          </cell>
          <cell r="N84" t="str">
            <v>A</v>
          </cell>
          <cell r="O84" t="str">
            <v>C</v>
          </cell>
          <cell r="P84" t="str">
            <v>C</v>
          </cell>
          <cell r="Q84" t="str">
            <v>C</v>
          </cell>
          <cell r="R84" t="str">
            <v>SA</v>
          </cell>
          <cell r="S84" t="str">
            <v>SA</v>
          </cell>
          <cell r="T84" t="str">
            <v>SA</v>
          </cell>
          <cell r="U84">
            <v>3</v>
          </cell>
          <cell r="V84">
            <v>3</v>
          </cell>
          <cell r="W84">
            <v>3</v>
          </cell>
          <cell r="X84" t="str">
            <v>SR</v>
          </cell>
          <cell r="Y84" t="str">
            <v>SR</v>
          </cell>
          <cell r="Z84" t="str">
            <v>SR</v>
          </cell>
          <cell r="AA84">
            <v>1</v>
          </cell>
          <cell r="AB84">
            <v>1</v>
          </cell>
          <cell r="AC84">
            <v>1</v>
          </cell>
          <cell r="AD84" t="str">
            <v>H</v>
          </cell>
          <cell r="AE84" t="str">
            <v>H</v>
          </cell>
          <cell r="AF84" t="str">
            <v>H</v>
          </cell>
          <cell r="AG84" t="str">
            <v>4D</v>
          </cell>
          <cell r="AH84" t="str">
            <v>4D</v>
          </cell>
          <cell r="AI84" t="str">
            <v>4D</v>
          </cell>
          <cell r="AJ84">
            <v>1</v>
          </cell>
          <cell r="AK84">
            <v>1</v>
          </cell>
          <cell r="AL84">
            <v>1</v>
          </cell>
          <cell r="AM84">
            <v>9.6000000000000002E-2</v>
          </cell>
          <cell r="AN84">
            <v>9.6000000000000002E-2</v>
          </cell>
          <cell r="AO84">
            <v>9.6000000000000002E-2</v>
          </cell>
          <cell r="AP84">
            <v>0.55000000000000004</v>
          </cell>
          <cell r="AQ84">
            <v>0.55000000000000004</v>
          </cell>
          <cell r="AR84">
            <v>0.55000000000000004</v>
          </cell>
          <cell r="AS84">
            <v>0.91</v>
          </cell>
          <cell r="AT84">
            <v>0.91</v>
          </cell>
          <cell r="AU84">
            <v>0.91</v>
          </cell>
          <cell r="AV84">
            <v>17328</v>
          </cell>
          <cell r="AW84">
            <v>18152</v>
          </cell>
          <cell r="AX84">
            <v>18723</v>
          </cell>
          <cell r="AY84">
            <v>1663</v>
          </cell>
          <cell r="AZ84">
            <v>1743</v>
          </cell>
          <cell r="BA84">
            <v>1797</v>
          </cell>
          <cell r="BB84">
            <v>2750</v>
          </cell>
          <cell r="BC84">
            <v>2750</v>
          </cell>
          <cell r="BD84">
            <v>2750</v>
          </cell>
          <cell r="BE84">
            <v>2600</v>
          </cell>
          <cell r="BF84">
            <v>2605</v>
          </cell>
          <cell r="BG84">
            <v>2609</v>
          </cell>
          <cell r="BH84">
            <v>0.60499999999999998</v>
          </cell>
          <cell r="BI84">
            <v>0.63400000000000001</v>
          </cell>
          <cell r="BJ84">
            <v>0.65300000000000002</v>
          </cell>
          <cell r="BK84">
            <v>0.62</v>
          </cell>
          <cell r="BL84">
            <v>0.65</v>
          </cell>
          <cell r="BM84">
            <v>0.67</v>
          </cell>
          <cell r="BN84" t="str">
            <v>F</v>
          </cell>
          <cell r="BO84" t="str">
            <v>F</v>
          </cell>
          <cell r="BP84" t="str">
            <v>F</v>
          </cell>
          <cell r="BQ84" t="str">
            <v>SA</v>
          </cell>
          <cell r="BR84" t="str">
            <v>SA</v>
          </cell>
          <cell r="BS84" t="str">
            <v>SA</v>
          </cell>
          <cell r="BT84">
            <v>17328</v>
          </cell>
          <cell r="BU84">
            <v>18152</v>
          </cell>
          <cell r="BV84">
            <v>18723</v>
          </cell>
          <cell r="BW84">
            <v>2750</v>
          </cell>
          <cell r="BX84">
            <v>2750</v>
          </cell>
          <cell r="BY84">
            <v>2750</v>
          </cell>
          <cell r="BZ84">
            <v>4415</v>
          </cell>
          <cell r="CA84">
            <v>4424</v>
          </cell>
          <cell r="CB84">
            <v>4430</v>
          </cell>
          <cell r="CC84">
            <v>0.6</v>
          </cell>
          <cell r="CD84">
            <v>0.63</v>
          </cell>
          <cell r="CE84">
            <v>0.65</v>
          </cell>
          <cell r="CF84">
            <v>0.38</v>
          </cell>
          <cell r="CG84">
            <v>0.39</v>
          </cell>
          <cell r="CH84">
            <v>0.41</v>
          </cell>
          <cell r="CI84" t="str">
            <v>B</v>
          </cell>
          <cell r="CJ84" t="str">
            <v>B</v>
          </cell>
          <cell r="CK84" t="str">
            <v>B</v>
          </cell>
          <cell r="CL84" t="str">
            <v>N</v>
          </cell>
        </row>
        <row r="85">
          <cell r="B85" t="str">
            <v>2223.2</v>
          </cell>
          <cell r="C85" t="str">
            <v>CORTEZ BLVD (US98/SR50)</v>
          </cell>
          <cell r="D85" t="str">
            <v>I-75 SB RAMPS</v>
          </cell>
          <cell r="E85" t="str">
            <v>I-75 (SR93)</v>
          </cell>
          <cell r="F85" t="str">
            <v>080046</v>
          </cell>
          <cell r="G85" t="str">
            <v>A</v>
          </cell>
          <cell r="H85">
            <v>1.0156000000000001</v>
          </cell>
          <cell r="I85">
            <v>41</v>
          </cell>
          <cell r="J85">
            <v>41</v>
          </cell>
          <cell r="K85">
            <v>43</v>
          </cell>
          <cell r="L85" t="str">
            <v>A</v>
          </cell>
          <cell r="M85" t="str">
            <v>A</v>
          </cell>
          <cell r="N85" t="str">
            <v>A</v>
          </cell>
          <cell r="O85" t="str">
            <v>C</v>
          </cell>
          <cell r="P85" t="str">
            <v>C</v>
          </cell>
          <cell r="Q85" t="str">
            <v>C</v>
          </cell>
          <cell r="R85" t="str">
            <v>SA</v>
          </cell>
          <cell r="S85" t="str">
            <v>SA</v>
          </cell>
          <cell r="T85" t="str">
            <v>SA</v>
          </cell>
          <cell r="U85">
            <v>3</v>
          </cell>
          <cell r="V85">
            <v>3</v>
          </cell>
          <cell r="W85">
            <v>3</v>
          </cell>
          <cell r="X85" t="str">
            <v>SR</v>
          </cell>
          <cell r="Y85" t="str">
            <v>SR</v>
          </cell>
          <cell r="Z85" t="str">
            <v>SR</v>
          </cell>
          <cell r="AA85">
            <v>1</v>
          </cell>
          <cell r="AB85">
            <v>1</v>
          </cell>
          <cell r="AC85">
            <v>1</v>
          </cell>
          <cell r="AD85" t="str">
            <v>H</v>
          </cell>
          <cell r="AE85" t="str">
            <v>H</v>
          </cell>
          <cell r="AF85" t="str">
            <v>H</v>
          </cell>
          <cell r="AG85" t="str">
            <v>4D</v>
          </cell>
          <cell r="AH85" t="str">
            <v>4D</v>
          </cell>
          <cell r="AI85" t="str">
            <v>4D</v>
          </cell>
          <cell r="AJ85">
            <v>0</v>
          </cell>
          <cell r="AK85">
            <v>0</v>
          </cell>
          <cell r="AL85">
            <v>0</v>
          </cell>
          <cell r="AM85">
            <v>9.6000000000000002E-2</v>
          </cell>
          <cell r="AN85">
            <v>9.6000000000000002E-2</v>
          </cell>
          <cell r="AO85">
            <v>9.6000000000000002E-2</v>
          </cell>
          <cell r="AP85">
            <v>0.55000000000000004</v>
          </cell>
          <cell r="AQ85">
            <v>0.55000000000000004</v>
          </cell>
          <cell r="AR85">
            <v>0.55000000000000004</v>
          </cell>
          <cell r="AS85">
            <v>0.91</v>
          </cell>
          <cell r="AT85">
            <v>0.91</v>
          </cell>
          <cell r="AU85">
            <v>0.91</v>
          </cell>
          <cell r="AV85">
            <v>17328</v>
          </cell>
          <cell r="AW85">
            <v>18152</v>
          </cell>
          <cell r="AX85">
            <v>18723</v>
          </cell>
          <cell r="AY85">
            <v>1663</v>
          </cell>
          <cell r="AZ85">
            <v>1743</v>
          </cell>
          <cell r="BA85">
            <v>1797</v>
          </cell>
          <cell r="BB85">
            <v>2750</v>
          </cell>
          <cell r="BC85">
            <v>2750</v>
          </cell>
          <cell r="BD85">
            <v>2750</v>
          </cell>
          <cell r="BE85">
            <v>4702</v>
          </cell>
          <cell r="BF85">
            <v>4711</v>
          </cell>
          <cell r="BG85">
            <v>4718</v>
          </cell>
          <cell r="BH85">
            <v>0.60499999999999998</v>
          </cell>
          <cell r="BI85">
            <v>0.63400000000000001</v>
          </cell>
          <cell r="BJ85">
            <v>0.65300000000000002</v>
          </cell>
          <cell r="BK85">
            <v>0.37</v>
          </cell>
          <cell r="BL85">
            <v>0.38</v>
          </cell>
          <cell r="BM85">
            <v>0.39</v>
          </cell>
          <cell r="BN85" t="str">
            <v>B</v>
          </cell>
          <cell r="BO85" t="str">
            <v>B</v>
          </cell>
          <cell r="BP85" t="str">
            <v>B</v>
          </cell>
          <cell r="BQ85" t="str">
            <v>SA</v>
          </cell>
          <cell r="BR85" t="str">
            <v>SA</v>
          </cell>
          <cell r="BS85" t="str">
            <v>SA</v>
          </cell>
          <cell r="BT85">
            <v>17328</v>
          </cell>
          <cell r="BU85">
            <v>18152</v>
          </cell>
          <cell r="BV85">
            <v>18723</v>
          </cell>
          <cell r="BW85">
            <v>2750</v>
          </cell>
          <cell r="BX85">
            <v>2750</v>
          </cell>
          <cell r="BY85">
            <v>2750</v>
          </cell>
          <cell r="BZ85">
            <v>4415</v>
          </cell>
          <cell r="CA85">
            <v>4424</v>
          </cell>
          <cell r="CB85">
            <v>4430</v>
          </cell>
          <cell r="CC85">
            <v>0.6</v>
          </cell>
          <cell r="CD85">
            <v>0.63</v>
          </cell>
          <cell r="CE85">
            <v>0.65</v>
          </cell>
          <cell r="CF85">
            <v>0.38</v>
          </cell>
          <cell r="CG85">
            <v>0.39</v>
          </cell>
          <cell r="CH85">
            <v>0.41</v>
          </cell>
          <cell r="CI85" t="str">
            <v>B</v>
          </cell>
          <cell r="CJ85" t="str">
            <v>B</v>
          </cell>
          <cell r="CK85" t="str">
            <v>B</v>
          </cell>
          <cell r="CL85" t="str">
            <v>N</v>
          </cell>
        </row>
        <row r="86">
          <cell r="B86" t="str">
            <v>2225.1</v>
          </cell>
          <cell r="C86" t="str">
            <v>CORTEZ BLVD (US98/SR50)</v>
          </cell>
          <cell r="D86" t="str">
            <v>I-75 (SR93)</v>
          </cell>
          <cell r="E86" t="str">
            <v>I-75 NB RAMPS</v>
          </cell>
          <cell r="F86" t="str">
            <v>080018</v>
          </cell>
          <cell r="G86" t="str">
            <v>A</v>
          </cell>
          <cell r="H86">
            <v>1.0193000000000001</v>
          </cell>
          <cell r="I86">
            <v>42</v>
          </cell>
          <cell r="J86">
            <v>42</v>
          </cell>
          <cell r="K86">
            <v>44</v>
          </cell>
          <cell r="L86" t="str">
            <v>A</v>
          </cell>
          <cell r="M86" t="str">
            <v>A</v>
          </cell>
          <cell r="N86" t="str">
            <v>A</v>
          </cell>
          <cell r="O86" t="str">
            <v>C</v>
          </cell>
          <cell r="P86" t="str">
            <v>C</v>
          </cell>
          <cell r="Q86" t="str">
            <v>C</v>
          </cell>
          <cell r="R86" t="str">
            <v>SA</v>
          </cell>
          <cell r="S86" t="str">
            <v>SA</v>
          </cell>
          <cell r="T86" t="str">
            <v>SA</v>
          </cell>
          <cell r="U86">
            <v>3</v>
          </cell>
          <cell r="V86">
            <v>3</v>
          </cell>
          <cell r="W86">
            <v>3</v>
          </cell>
          <cell r="X86" t="str">
            <v>SR</v>
          </cell>
          <cell r="Y86" t="str">
            <v>SR</v>
          </cell>
          <cell r="Z86" t="str">
            <v>SR</v>
          </cell>
          <cell r="AA86">
            <v>1</v>
          </cell>
          <cell r="AB86">
            <v>1</v>
          </cell>
          <cell r="AC86">
            <v>1</v>
          </cell>
          <cell r="AD86" t="str">
            <v>N</v>
          </cell>
          <cell r="AE86" t="str">
            <v>N</v>
          </cell>
          <cell r="AF86" t="str">
            <v>N</v>
          </cell>
          <cell r="AG86" t="str">
            <v>4D</v>
          </cell>
          <cell r="AH86" t="str">
            <v>4D</v>
          </cell>
          <cell r="AI86" t="str">
            <v>4D</v>
          </cell>
          <cell r="AJ86">
            <v>1</v>
          </cell>
          <cell r="AK86">
            <v>1</v>
          </cell>
          <cell r="AL86">
            <v>1</v>
          </cell>
          <cell r="AM86">
            <v>9.6000000000000002E-2</v>
          </cell>
          <cell r="AN86">
            <v>9.6000000000000002E-2</v>
          </cell>
          <cell r="AO86">
            <v>9.6000000000000002E-2</v>
          </cell>
          <cell r="AP86">
            <v>0.55000000000000004</v>
          </cell>
          <cell r="AQ86">
            <v>0.55000000000000004</v>
          </cell>
          <cell r="AR86">
            <v>0.55000000000000004</v>
          </cell>
          <cell r="AS86">
            <v>0.91</v>
          </cell>
          <cell r="AT86">
            <v>0.91</v>
          </cell>
          <cell r="AU86">
            <v>0.91</v>
          </cell>
          <cell r="AV86">
            <v>15896</v>
          </cell>
          <cell r="AW86">
            <v>16835</v>
          </cell>
          <cell r="AX86">
            <v>17491</v>
          </cell>
          <cell r="AY86">
            <v>1526</v>
          </cell>
          <cell r="AZ86">
            <v>1616</v>
          </cell>
          <cell r="BA86">
            <v>1679</v>
          </cell>
          <cell r="BB86">
            <v>2770</v>
          </cell>
          <cell r="BC86">
            <v>2770</v>
          </cell>
          <cell r="BD86">
            <v>2770</v>
          </cell>
          <cell r="BE86">
            <v>2589</v>
          </cell>
          <cell r="BF86">
            <v>2596</v>
          </cell>
          <cell r="BG86">
            <v>2600</v>
          </cell>
          <cell r="BH86">
            <v>0.55100000000000005</v>
          </cell>
          <cell r="BI86">
            <v>0.58299999999999996</v>
          </cell>
          <cell r="BJ86">
            <v>0.60599999999999998</v>
          </cell>
          <cell r="BK86">
            <v>0.56999999999999995</v>
          </cell>
          <cell r="BL86">
            <v>0.6</v>
          </cell>
          <cell r="BM86">
            <v>0.62</v>
          </cell>
          <cell r="BN86" t="str">
            <v>F</v>
          </cell>
          <cell r="BO86" t="str">
            <v>F</v>
          </cell>
          <cell r="BP86" t="str">
            <v>F</v>
          </cell>
          <cell r="BQ86" t="str">
            <v>SA</v>
          </cell>
          <cell r="BR86" t="str">
            <v>SA</v>
          </cell>
          <cell r="BS86" t="str">
            <v>SA</v>
          </cell>
          <cell r="BT86">
            <v>15896</v>
          </cell>
          <cell r="BU86">
            <v>16835</v>
          </cell>
          <cell r="BV86">
            <v>17491</v>
          </cell>
          <cell r="BW86">
            <v>2770</v>
          </cell>
          <cell r="BX86">
            <v>2770</v>
          </cell>
          <cell r="BY86">
            <v>2770</v>
          </cell>
          <cell r="BZ86">
            <v>5305</v>
          </cell>
          <cell r="CA86">
            <v>5320</v>
          </cell>
          <cell r="CB86">
            <v>5328</v>
          </cell>
          <cell r="CC86">
            <v>0.55000000000000004</v>
          </cell>
          <cell r="CD86">
            <v>0.57999999999999996</v>
          </cell>
          <cell r="CE86">
            <v>0.61</v>
          </cell>
          <cell r="CF86">
            <v>0.28999999999999998</v>
          </cell>
          <cell r="CG86">
            <v>0.3</v>
          </cell>
          <cell r="CH86">
            <v>0.32</v>
          </cell>
          <cell r="CI86" t="str">
            <v>B</v>
          </cell>
          <cell r="CJ86" t="str">
            <v>B</v>
          </cell>
          <cell r="CK86" t="str">
            <v>B</v>
          </cell>
          <cell r="CL86" t="str">
            <v>N</v>
          </cell>
        </row>
        <row r="87">
          <cell r="B87" t="str">
            <v>2225.2</v>
          </cell>
          <cell r="C87" t="str">
            <v>CORTEZ BLVD (US98/SR50)</v>
          </cell>
          <cell r="D87" t="str">
            <v>I-75 NB RAMPS</v>
          </cell>
          <cell r="E87" t="str">
            <v>I-75 (SR93) FRONTAGE (E)</v>
          </cell>
          <cell r="F87" t="str">
            <v>080018</v>
          </cell>
          <cell r="G87" t="str">
            <v>A</v>
          </cell>
          <cell r="H87">
            <v>1.0193000000000001</v>
          </cell>
          <cell r="I87">
            <v>42</v>
          </cell>
          <cell r="J87">
            <v>42</v>
          </cell>
          <cell r="K87">
            <v>44</v>
          </cell>
          <cell r="L87" t="str">
            <v>A</v>
          </cell>
          <cell r="M87" t="str">
            <v>A</v>
          </cell>
          <cell r="N87" t="str">
            <v>A</v>
          </cell>
          <cell r="O87" t="str">
            <v>C</v>
          </cell>
          <cell r="P87" t="str">
            <v>C</v>
          </cell>
          <cell r="Q87" t="str">
            <v>C</v>
          </cell>
          <cell r="R87" t="str">
            <v>SA</v>
          </cell>
          <cell r="S87" t="str">
            <v>SA</v>
          </cell>
          <cell r="T87" t="str">
            <v>SA</v>
          </cell>
          <cell r="U87">
            <v>3</v>
          </cell>
          <cell r="V87">
            <v>3</v>
          </cell>
          <cell r="W87">
            <v>3</v>
          </cell>
          <cell r="X87" t="str">
            <v>SR</v>
          </cell>
          <cell r="Y87" t="str">
            <v>SR</v>
          </cell>
          <cell r="Z87" t="str">
            <v>SR</v>
          </cell>
          <cell r="AA87">
            <v>1</v>
          </cell>
          <cell r="AB87">
            <v>1</v>
          </cell>
          <cell r="AC87">
            <v>1</v>
          </cell>
          <cell r="AD87" t="str">
            <v>N</v>
          </cell>
          <cell r="AE87" t="str">
            <v>N</v>
          </cell>
          <cell r="AF87" t="str">
            <v>N</v>
          </cell>
          <cell r="AG87" t="str">
            <v>4D</v>
          </cell>
          <cell r="AH87" t="str">
            <v>4D</v>
          </cell>
          <cell r="AI87" t="str">
            <v>4D</v>
          </cell>
          <cell r="AJ87">
            <v>0</v>
          </cell>
          <cell r="AK87">
            <v>0</v>
          </cell>
          <cell r="AL87">
            <v>0</v>
          </cell>
          <cell r="AM87">
            <v>9.6000000000000002E-2</v>
          </cell>
          <cell r="AN87">
            <v>9.6000000000000002E-2</v>
          </cell>
          <cell r="AO87">
            <v>9.6000000000000002E-2</v>
          </cell>
          <cell r="AP87">
            <v>0.55000000000000004</v>
          </cell>
          <cell r="AQ87">
            <v>0.55000000000000004</v>
          </cell>
          <cell r="AR87">
            <v>0.55000000000000004</v>
          </cell>
          <cell r="AS87">
            <v>0.91</v>
          </cell>
          <cell r="AT87">
            <v>0.91</v>
          </cell>
          <cell r="AU87">
            <v>0.91</v>
          </cell>
          <cell r="AV87">
            <v>15896</v>
          </cell>
          <cell r="AW87">
            <v>16835</v>
          </cell>
          <cell r="AX87">
            <v>17491</v>
          </cell>
          <cell r="AY87">
            <v>1526</v>
          </cell>
          <cell r="AZ87">
            <v>1616</v>
          </cell>
          <cell r="BA87">
            <v>1679</v>
          </cell>
          <cell r="BB87">
            <v>2770</v>
          </cell>
          <cell r="BC87">
            <v>2770</v>
          </cell>
          <cell r="BD87">
            <v>2770</v>
          </cell>
          <cell r="BE87">
            <v>4685</v>
          </cell>
          <cell r="BF87">
            <v>4696</v>
          </cell>
          <cell r="BG87">
            <v>4704</v>
          </cell>
          <cell r="BH87">
            <v>0.55100000000000005</v>
          </cell>
          <cell r="BI87">
            <v>0.58299999999999996</v>
          </cell>
          <cell r="BJ87">
            <v>0.60599999999999998</v>
          </cell>
          <cell r="BK87">
            <v>0.34</v>
          </cell>
          <cell r="BL87">
            <v>0.36</v>
          </cell>
          <cell r="BM87">
            <v>0.37</v>
          </cell>
          <cell r="BN87" t="str">
            <v>A</v>
          </cell>
          <cell r="BO87" t="str">
            <v>A</v>
          </cell>
          <cell r="BP87" t="str">
            <v>A</v>
          </cell>
          <cell r="BQ87" t="str">
            <v>SA</v>
          </cell>
          <cell r="BR87" t="str">
            <v>SA</v>
          </cell>
          <cell r="BS87" t="str">
            <v>SA</v>
          </cell>
          <cell r="BT87">
            <v>15896</v>
          </cell>
          <cell r="BU87">
            <v>16835</v>
          </cell>
          <cell r="BV87">
            <v>17491</v>
          </cell>
          <cell r="BW87">
            <v>2770</v>
          </cell>
          <cell r="BX87">
            <v>2770</v>
          </cell>
          <cell r="BY87">
            <v>2770</v>
          </cell>
          <cell r="BZ87">
            <v>5305</v>
          </cell>
          <cell r="CA87">
            <v>5320</v>
          </cell>
          <cell r="CB87">
            <v>5328</v>
          </cell>
          <cell r="CC87">
            <v>0.55000000000000004</v>
          </cell>
          <cell r="CD87">
            <v>0.57999999999999996</v>
          </cell>
          <cell r="CE87">
            <v>0.61</v>
          </cell>
          <cell r="CF87">
            <v>0.28999999999999998</v>
          </cell>
          <cell r="CG87">
            <v>0.3</v>
          </cell>
          <cell r="CH87">
            <v>0.32</v>
          </cell>
          <cell r="CI87" t="str">
            <v>B</v>
          </cell>
          <cell r="CJ87" t="str">
            <v>B</v>
          </cell>
          <cell r="CK87" t="str">
            <v>B</v>
          </cell>
          <cell r="CL87" t="str">
            <v>N</v>
          </cell>
        </row>
        <row r="88">
          <cell r="B88" t="str">
            <v>2228</v>
          </cell>
          <cell r="C88" t="str">
            <v>CORTEZ BLVD (US98/SR50)</v>
          </cell>
          <cell r="D88" t="str">
            <v>I-75 (SR93) FRONTAGE (E)</v>
          </cell>
          <cell r="E88" t="str">
            <v>WINDMERE RD</v>
          </cell>
          <cell r="F88" t="str">
            <v>080018</v>
          </cell>
          <cell r="G88" t="str">
            <v>A</v>
          </cell>
          <cell r="H88">
            <v>1.0193000000000001</v>
          </cell>
          <cell r="I88">
            <v>42</v>
          </cell>
          <cell r="J88">
            <v>42</v>
          </cell>
          <cell r="K88">
            <v>44</v>
          </cell>
          <cell r="L88" t="str">
            <v>A</v>
          </cell>
          <cell r="M88" t="str">
            <v>A</v>
          </cell>
          <cell r="N88" t="str">
            <v>A</v>
          </cell>
          <cell r="O88" t="str">
            <v>C</v>
          </cell>
          <cell r="P88" t="str">
            <v>C</v>
          </cell>
          <cell r="Q88" t="str">
            <v>C</v>
          </cell>
          <cell r="R88" t="str">
            <v>SA</v>
          </cell>
          <cell r="S88" t="str">
            <v>SA</v>
          </cell>
          <cell r="T88" t="str">
            <v>SA</v>
          </cell>
          <cell r="U88">
            <v>3</v>
          </cell>
          <cell r="V88">
            <v>3</v>
          </cell>
          <cell r="W88">
            <v>3</v>
          </cell>
          <cell r="X88" t="str">
            <v>SR</v>
          </cell>
          <cell r="Y88" t="str">
            <v>SR</v>
          </cell>
          <cell r="Z88" t="str">
            <v>SR</v>
          </cell>
          <cell r="AA88">
            <v>1</v>
          </cell>
          <cell r="AB88">
            <v>1</v>
          </cell>
          <cell r="AC88">
            <v>0</v>
          </cell>
          <cell r="AD88" t="str">
            <v>N</v>
          </cell>
          <cell r="AE88" t="str">
            <v>N</v>
          </cell>
          <cell r="AF88" t="str">
            <v>N</v>
          </cell>
          <cell r="AG88" t="str">
            <v>4D</v>
          </cell>
          <cell r="AH88" t="str">
            <v>4D</v>
          </cell>
          <cell r="AI88" t="str">
            <v>4D</v>
          </cell>
          <cell r="AJ88">
            <v>1</v>
          </cell>
          <cell r="AK88">
            <v>1</v>
          </cell>
          <cell r="AL88">
            <v>1</v>
          </cell>
          <cell r="AM88">
            <v>9.6000000000000002E-2</v>
          </cell>
          <cell r="AN88">
            <v>9.6000000000000002E-2</v>
          </cell>
          <cell r="AO88">
            <v>9.6000000000000002E-2</v>
          </cell>
          <cell r="AP88">
            <v>0.55000000000000004</v>
          </cell>
          <cell r="AQ88">
            <v>0.55000000000000004</v>
          </cell>
          <cell r="AR88">
            <v>0.55000000000000004</v>
          </cell>
          <cell r="AS88">
            <v>0.91</v>
          </cell>
          <cell r="AT88">
            <v>0.91</v>
          </cell>
          <cell r="AU88">
            <v>0.91</v>
          </cell>
          <cell r="AV88">
            <v>15896</v>
          </cell>
          <cell r="AW88">
            <v>16835</v>
          </cell>
          <cell r="AX88">
            <v>17491</v>
          </cell>
          <cell r="AY88">
            <v>1526</v>
          </cell>
          <cell r="AZ88">
            <v>1616</v>
          </cell>
          <cell r="BA88">
            <v>1679</v>
          </cell>
          <cell r="BB88">
            <v>2770</v>
          </cell>
          <cell r="BC88">
            <v>2770</v>
          </cell>
          <cell r="BD88">
            <v>2770</v>
          </cell>
          <cell r="BE88">
            <v>2589</v>
          </cell>
          <cell r="BF88">
            <v>2596</v>
          </cell>
          <cell r="BG88">
            <v>2600</v>
          </cell>
          <cell r="BH88">
            <v>0.55100000000000005</v>
          </cell>
          <cell r="BI88">
            <v>0.58299999999999996</v>
          </cell>
          <cell r="BJ88">
            <v>0.60599999999999998</v>
          </cell>
          <cell r="BK88">
            <v>0.56999999999999995</v>
          </cell>
          <cell r="BL88">
            <v>0.6</v>
          </cell>
          <cell r="BM88">
            <v>0.62</v>
          </cell>
          <cell r="BN88" t="str">
            <v>E</v>
          </cell>
          <cell r="BO88" t="str">
            <v>E</v>
          </cell>
          <cell r="BP88" t="str">
            <v>E</v>
          </cell>
          <cell r="BQ88" t="str">
            <v>SA</v>
          </cell>
          <cell r="BR88" t="str">
            <v>SA</v>
          </cell>
          <cell r="BS88" t="str">
            <v>SA</v>
          </cell>
          <cell r="BT88">
            <v>15896</v>
          </cell>
          <cell r="BU88">
            <v>16835</v>
          </cell>
          <cell r="BV88">
            <v>17491</v>
          </cell>
          <cell r="BW88">
            <v>2770</v>
          </cell>
          <cell r="BX88">
            <v>2770</v>
          </cell>
          <cell r="BY88">
            <v>2770</v>
          </cell>
          <cell r="BZ88">
            <v>5305</v>
          </cell>
          <cell r="CA88">
            <v>5320</v>
          </cell>
          <cell r="CB88">
            <v>5328</v>
          </cell>
          <cell r="CC88">
            <v>0.55000000000000004</v>
          </cell>
          <cell r="CD88">
            <v>0.57999999999999996</v>
          </cell>
          <cell r="CE88">
            <v>0.61</v>
          </cell>
          <cell r="CF88">
            <v>0.28999999999999998</v>
          </cell>
          <cell r="CG88">
            <v>0.3</v>
          </cell>
          <cell r="CH88">
            <v>0.32</v>
          </cell>
          <cell r="CI88" t="str">
            <v>B</v>
          </cell>
          <cell r="CJ88" t="str">
            <v>B</v>
          </cell>
          <cell r="CK88" t="str">
            <v>B</v>
          </cell>
          <cell r="CL88" t="str">
            <v>N</v>
          </cell>
        </row>
        <row r="89">
          <cell r="B89" t="str">
            <v>2230</v>
          </cell>
          <cell r="C89" t="str">
            <v>CORTEZ BLVD (US98/SR50)</v>
          </cell>
          <cell r="D89" t="str">
            <v>WINDMERE RD</v>
          </cell>
          <cell r="E89" t="str">
            <v>KETTERING RD</v>
          </cell>
          <cell r="F89" t="str">
            <v>080018</v>
          </cell>
          <cell r="G89" t="str">
            <v>A</v>
          </cell>
          <cell r="H89">
            <v>1.0193000000000001</v>
          </cell>
          <cell r="I89">
            <v>42</v>
          </cell>
          <cell r="J89">
            <v>42</v>
          </cell>
          <cell r="K89">
            <v>44</v>
          </cell>
          <cell r="L89" t="str">
            <v>A</v>
          </cell>
          <cell r="M89" t="str">
            <v>A</v>
          </cell>
          <cell r="N89" t="str">
            <v>A</v>
          </cell>
          <cell r="O89" t="str">
            <v>C</v>
          </cell>
          <cell r="P89" t="str">
            <v>C</v>
          </cell>
          <cell r="Q89" t="str">
            <v>C</v>
          </cell>
          <cell r="R89" t="str">
            <v>SA</v>
          </cell>
          <cell r="S89" t="str">
            <v>SA</v>
          </cell>
          <cell r="T89" t="str">
            <v>SA</v>
          </cell>
          <cell r="U89">
            <v>3</v>
          </cell>
          <cell r="V89">
            <v>3</v>
          </cell>
          <cell r="W89">
            <v>3</v>
          </cell>
          <cell r="X89" t="str">
            <v>SR</v>
          </cell>
          <cell r="Y89" t="str">
            <v>SR</v>
          </cell>
          <cell r="Z89" t="str">
            <v>SR</v>
          </cell>
          <cell r="AA89">
            <v>1</v>
          </cell>
          <cell r="AB89">
            <v>1</v>
          </cell>
          <cell r="AC89">
            <v>1</v>
          </cell>
          <cell r="AD89" t="str">
            <v>N</v>
          </cell>
          <cell r="AE89" t="str">
            <v>N</v>
          </cell>
          <cell r="AF89" t="str">
            <v>N</v>
          </cell>
          <cell r="AG89" t="str">
            <v>4D</v>
          </cell>
          <cell r="AH89" t="str">
            <v>4D</v>
          </cell>
          <cell r="AI89" t="str">
            <v>4D</v>
          </cell>
          <cell r="AJ89">
            <v>1</v>
          </cell>
          <cell r="AK89">
            <v>1</v>
          </cell>
          <cell r="AL89">
            <v>1</v>
          </cell>
          <cell r="AM89">
            <v>9.6000000000000002E-2</v>
          </cell>
          <cell r="AN89">
            <v>9.6000000000000002E-2</v>
          </cell>
          <cell r="AO89">
            <v>9.6000000000000002E-2</v>
          </cell>
          <cell r="AP89">
            <v>0.55000000000000004</v>
          </cell>
          <cell r="AQ89">
            <v>0.55000000000000004</v>
          </cell>
          <cell r="AR89">
            <v>0.55000000000000004</v>
          </cell>
          <cell r="AS89">
            <v>0.91</v>
          </cell>
          <cell r="AT89">
            <v>0.91</v>
          </cell>
          <cell r="AU89">
            <v>0.91</v>
          </cell>
          <cell r="AV89">
            <v>15896</v>
          </cell>
          <cell r="AW89">
            <v>16835</v>
          </cell>
          <cell r="AX89">
            <v>17491</v>
          </cell>
          <cell r="AY89">
            <v>1526</v>
          </cell>
          <cell r="AZ89">
            <v>1616</v>
          </cell>
          <cell r="BA89">
            <v>1679</v>
          </cell>
          <cell r="BB89">
            <v>2770</v>
          </cell>
          <cell r="BC89">
            <v>2770</v>
          </cell>
          <cell r="BD89">
            <v>2770</v>
          </cell>
          <cell r="BE89">
            <v>5884</v>
          </cell>
          <cell r="BF89">
            <v>5900</v>
          </cell>
          <cell r="BG89">
            <v>5909</v>
          </cell>
          <cell r="BH89">
            <v>0.55100000000000005</v>
          </cell>
          <cell r="BI89">
            <v>0.58299999999999996</v>
          </cell>
          <cell r="BJ89">
            <v>0.60599999999999998</v>
          </cell>
          <cell r="BK89">
            <v>0.25</v>
          </cell>
          <cell r="BL89">
            <v>0.26</v>
          </cell>
          <cell r="BM89">
            <v>0.28000000000000003</v>
          </cell>
          <cell r="BN89" t="str">
            <v>A</v>
          </cell>
          <cell r="BO89" t="str">
            <v>A</v>
          </cell>
          <cell r="BP89" t="str">
            <v>A</v>
          </cell>
          <cell r="BQ89" t="str">
            <v>SA</v>
          </cell>
          <cell r="BR89" t="str">
            <v>SA</v>
          </cell>
          <cell r="BS89" t="str">
            <v>SA</v>
          </cell>
          <cell r="BT89">
            <v>15896</v>
          </cell>
          <cell r="BU89">
            <v>16835</v>
          </cell>
          <cell r="BV89">
            <v>17491</v>
          </cell>
          <cell r="BW89">
            <v>2770</v>
          </cell>
          <cell r="BX89">
            <v>2770</v>
          </cell>
          <cell r="BY89">
            <v>2770</v>
          </cell>
          <cell r="BZ89">
            <v>5305</v>
          </cell>
          <cell r="CA89">
            <v>5320</v>
          </cell>
          <cell r="CB89">
            <v>5328</v>
          </cell>
          <cell r="CC89">
            <v>0.55000000000000004</v>
          </cell>
          <cell r="CD89">
            <v>0.57999999999999996</v>
          </cell>
          <cell r="CE89">
            <v>0.61</v>
          </cell>
          <cell r="CF89">
            <v>0.28999999999999998</v>
          </cell>
          <cell r="CG89">
            <v>0.3</v>
          </cell>
          <cell r="CH89">
            <v>0.32</v>
          </cell>
          <cell r="CI89" t="str">
            <v>B</v>
          </cell>
          <cell r="CJ89" t="str">
            <v>B</v>
          </cell>
          <cell r="CK89" t="str">
            <v>B</v>
          </cell>
          <cell r="CL89" t="str">
            <v>N</v>
          </cell>
        </row>
        <row r="90">
          <cell r="B90" t="str">
            <v>2235</v>
          </cell>
          <cell r="C90" t="str">
            <v>CORTEZ BLVD (US98/SR50)</v>
          </cell>
          <cell r="D90" t="str">
            <v>KETTERING RD</v>
          </cell>
          <cell r="E90" t="str">
            <v>RIDGE MANOR BLVD</v>
          </cell>
          <cell r="F90" t="str">
            <v>080018</v>
          </cell>
          <cell r="G90" t="str">
            <v>A</v>
          </cell>
          <cell r="H90">
            <v>1.0193000000000001</v>
          </cell>
          <cell r="I90">
            <v>43</v>
          </cell>
          <cell r="J90">
            <v>43</v>
          </cell>
          <cell r="K90">
            <v>45</v>
          </cell>
          <cell r="L90" t="str">
            <v>T</v>
          </cell>
          <cell r="M90" t="str">
            <v>T</v>
          </cell>
          <cell r="N90" t="str">
            <v>T</v>
          </cell>
          <cell r="O90" t="str">
            <v>C</v>
          </cell>
          <cell r="P90" t="str">
            <v>C</v>
          </cell>
          <cell r="Q90" t="str">
            <v>C</v>
          </cell>
          <cell r="R90" t="str">
            <v>SA</v>
          </cell>
          <cell r="S90" t="str">
            <v>SA</v>
          </cell>
          <cell r="T90" t="str">
            <v>SA</v>
          </cell>
          <cell r="U90">
            <v>4</v>
          </cell>
          <cell r="V90">
            <v>4</v>
          </cell>
          <cell r="W90">
            <v>4</v>
          </cell>
          <cell r="X90" t="str">
            <v>SR</v>
          </cell>
          <cell r="Y90" t="str">
            <v>SR</v>
          </cell>
          <cell r="Z90" t="str">
            <v>SR</v>
          </cell>
          <cell r="AA90">
            <v>1</v>
          </cell>
          <cell r="AB90">
            <v>1</v>
          </cell>
          <cell r="AC90">
            <v>1</v>
          </cell>
          <cell r="AD90" t="str">
            <v>N</v>
          </cell>
          <cell r="AE90" t="str">
            <v>N</v>
          </cell>
          <cell r="AF90" t="str">
            <v>N</v>
          </cell>
          <cell r="AG90" t="str">
            <v>4D</v>
          </cell>
          <cell r="AH90" t="str">
            <v>4D</v>
          </cell>
          <cell r="AI90" t="str">
            <v>4D</v>
          </cell>
          <cell r="AJ90">
            <v>0</v>
          </cell>
          <cell r="AK90">
            <v>0</v>
          </cell>
          <cell r="AL90">
            <v>0</v>
          </cell>
          <cell r="AM90">
            <v>9.7000000000000003E-2</v>
          </cell>
          <cell r="AN90">
            <v>9.7000000000000003E-2</v>
          </cell>
          <cell r="AO90">
            <v>9.7000000000000003E-2</v>
          </cell>
          <cell r="AP90">
            <v>0.55000000000000004</v>
          </cell>
          <cell r="AQ90">
            <v>0.55000000000000004</v>
          </cell>
          <cell r="AR90">
            <v>0.55000000000000004</v>
          </cell>
          <cell r="AS90">
            <v>0.91</v>
          </cell>
          <cell r="AT90">
            <v>0.91</v>
          </cell>
          <cell r="AU90">
            <v>0.91</v>
          </cell>
          <cell r="AV90">
            <v>15896</v>
          </cell>
          <cell r="AW90">
            <v>16835</v>
          </cell>
          <cell r="AX90">
            <v>17491</v>
          </cell>
          <cell r="AY90">
            <v>1132</v>
          </cell>
          <cell r="AZ90">
            <v>1195</v>
          </cell>
          <cell r="BA90">
            <v>1240</v>
          </cell>
          <cell r="BB90">
            <v>3110</v>
          </cell>
          <cell r="BC90">
            <v>3110</v>
          </cell>
          <cell r="BD90">
            <v>3110</v>
          </cell>
          <cell r="BE90">
            <v>3280</v>
          </cell>
          <cell r="BF90">
            <v>3280</v>
          </cell>
          <cell r="BG90">
            <v>3280</v>
          </cell>
          <cell r="BH90">
            <v>0.496</v>
          </cell>
          <cell r="BI90">
            <v>0.52500000000000002</v>
          </cell>
          <cell r="BJ90">
            <v>0.54600000000000004</v>
          </cell>
          <cell r="BK90">
            <v>0.47</v>
          </cell>
          <cell r="BL90">
            <v>0.498</v>
          </cell>
          <cell r="BM90">
            <v>0.51700000000000002</v>
          </cell>
          <cell r="BN90" t="str">
            <v>B</v>
          </cell>
          <cell r="BO90" t="str">
            <v>B</v>
          </cell>
          <cell r="BP90" t="str">
            <v>B</v>
          </cell>
          <cell r="BQ90" t="str">
            <v>SA</v>
          </cell>
          <cell r="BR90" t="str">
            <v>SA</v>
          </cell>
          <cell r="BS90" t="str">
            <v>SA</v>
          </cell>
          <cell r="BT90">
            <v>11668</v>
          </cell>
          <cell r="BU90">
            <v>12324</v>
          </cell>
          <cell r="BV90">
            <v>12781</v>
          </cell>
          <cell r="BW90">
            <v>3110</v>
          </cell>
          <cell r="BX90">
            <v>3110</v>
          </cell>
          <cell r="BY90">
            <v>3110</v>
          </cell>
          <cell r="BZ90">
            <v>3280</v>
          </cell>
          <cell r="CA90">
            <v>3280</v>
          </cell>
          <cell r="CB90">
            <v>3280</v>
          </cell>
          <cell r="CC90">
            <v>0.36399999999999999</v>
          </cell>
          <cell r="CD90">
            <v>0.38400000000000001</v>
          </cell>
          <cell r="CE90">
            <v>0.39900000000000002</v>
          </cell>
          <cell r="CF90">
            <v>0.34499999999999997</v>
          </cell>
          <cell r="CG90">
            <v>0.36399999999999999</v>
          </cell>
          <cell r="CH90">
            <v>0.378</v>
          </cell>
          <cell r="CI90" t="str">
            <v>B</v>
          </cell>
          <cell r="CJ90" t="str">
            <v>B</v>
          </cell>
          <cell r="CK90" t="str">
            <v>B</v>
          </cell>
          <cell r="CL90" t="str">
            <v>N</v>
          </cell>
        </row>
        <row r="91">
          <cell r="B91" t="str">
            <v>2240</v>
          </cell>
          <cell r="C91" t="str">
            <v>CORTEZ BLVD (US98/SR50)</v>
          </cell>
          <cell r="D91" t="str">
            <v>RIDGE MANOR BLVD</v>
          </cell>
          <cell r="E91" t="str">
            <v>MCKETHAN RD (US98/SR700)</v>
          </cell>
          <cell r="F91" t="str">
            <v>080018: 080025</v>
          </cell>
          <cell r="G91" t="str">
            <v>A</v>
          </cell>
          <cell r="H91">
            <v>1.0184</v>
          </cell>
          <cell r="I91">
            <v>43</v>
          </cell>
          <cell r="J91">
            <v>43</v>
          </cell>
          <cell r="K91">
            <v>45</v>
          </cell>
          <cell r="L91" t="str">
            <v>T</v>
          </cell>
          <cell r="M91" t="str">
            <v>T</v>
          </cell>
          <cell r="N91" t="str">
            <v>T</v>
          </cell>
          <cell r="O91" t="str">
            <v>C</v>
          </cell>
          <cell r="P91" t="str">
            <v>C</v>
          </cell>
          <cell r="Q91" t="str">
            <v>C</v>
          </cell>
          <cell r="R91" t="str">
            <v>SA</v>
          </cell>
          <cell r="S91" t="str">
            <v>SA</v>
          </cell>
          <cell r="T91" t="str">
            <v>SA</v>
          </cell>
          <cell r="U91">
            <v>4</v>
          </cell>
          <cell r="V91">
            <v>4</v>
          </cell>
          <cell r="W91">
            <v>4</v>
          </cell>
          <cell r="X91" t="str">
            <v>SR</v>
          </cell>
          <cell r="Y91" t="str">
            <v>SR</v>
          </cell>
          <cell r="Z91" t="str">
            <v>SR</v>
          </cell>
          <cell r="AA91">
            <v>1</v>
          </cell>
          <cell r="AB91">
            <v>1</v>
          </cell>
          <cell r="AC91">
            <v>1</v>
          </cell>
          <cell r="AD91" t="str">
            <v>N</v>
          </cell>
          <cell r="AE91" t="str">
            <v>N</v>
          </cell>
          <cell r="AF91" t="str">
            <v>N</v>
          </cell>
          <cell r="AG91" t="str">
            <v>4D</v>
          </cell>
          <cell r="AH91" t="str">
            <v>4D</v>
          </cell>
          <cell r="AI91" t="str">
            <v>4D</v>
          </cell>
          <cell r="AJ91">
            <v>1</v>
          </cell>
          <cell r="AK91">
            <v>1</v>
          </cell>
          <cell r="AL91">
            <v>1</v>
          </cell>
          <cell r="AM91">
            <v>9.7000000000000003E-2</v>
          </cell>
          <cell r="AN91">
            <v>9.7000000000000003E-2</v>
          </cell>
          <cell r="AO91">
            <v>9.7000000000000003E-2</v>
          </cell>
          <cell r="AP91">
            <v>0.55000000000000004</v>
          </cell>
          <cell r="AQ91">
            <v>0.55000000000000004</v>
          </cell>
          <cell r="AR91">
            <v>0.55000000000000004</v>
          </cell>
          <cell r="AS91">
            <v>0.91</v>
          </cell>
          <cell r="AT91">
            <v>0.91</v>
          </cell>
          <cell r="AU91">
            <v>0.91</v>
          </cell>
          <cell r="AV91">
            <v>11668</v>
          </cell>
          <cell r="AW91">
            <v>12324</v>
          </cell>
          <cell r="AX91">
            <v>12781</v>
          </cell>
          <cell r="AY91">
            <v>1132</v>
          </cell>
          <cell r="AZ91">
            <v>1195</v>
          </cell>
          <cell r="BA91">
            <v>1240</v>
          </cell>
          <cell r="BB91">
            <v>3110</v>
          </cell>
          <cell r="BC91">
            <v>3110</v>
          </cell>
          <cell r="BD91">
            <v>3110</v>
          </cell>
          <cell r="BE91">
            <v>3280</v>
          </cell>
          <cell r="BF91">
            <v>3280</v>
          </cell>
          <cell r="BG91">
            <v>3280</v>
          </cell>
          <cell r="BH91">
            <v>0.36399999999999999</v>
          </cell>
          <cell r="BI91">
            <v>0.38400000000000001</v>
          </cell>
          <cell r="BJ91">
            <v>0.39900000000000002</v>
          </cell>
          <cell r="BK91">
            <v>0.34499999999999997</v>
          </cell>
          <cell r="BL91">
            <v>0.36399999999999999</v>
          </cell>
          <cell r="BM91">
            <v>0.378</v>
          </cell>
          <cell r="BN91" t="str">
            <v>B</v>
          </cell>
          <cell r="BO91" t="str">
            <v>B</v>
          </cell>
          <cell r="BP91" t="str">
            <v>B</v>
          </cell>
          <cell r="BQ91" t="str">
            <v>SA</v>
          </cell>
          <cell r="BR91" t="str">
            <v>SA</v>
          </cell>
          <cell r="BS91" t="str">
            <v>SA</v>
          </cell>
          <cell r="BT91">
            <v>11668</v>
          </cell>
          <cell r="BU91">
            <v>12324</v>
          </cell>
          <cell r="BV91">
            <v>12781</v>
          </cell>
          <cell r="BW91">
            <v>3110</v>
          </cell>
          <cell r="BX91">
            <v>3110</v>
          </cell>
          <cell r="BY91">
            <v>3110</v>
          </cell>
          <cell r="BZ91">
            <v>3280</v>
          </cell>
          <cell r="CA91">
            <v>3280</v>
          </cell>
          <cell r="CB91">
            <v>3280</v>
          </cell>
          <cell r="CC91">
            <v>0.36399999999999999</v>
          </cell>
          <cell r="CD91">
            <v>0.38400000000000001</v>
          </cell>
          <cell r="CE91">
            <v>0.39900000000000002</v>
          </cell>
          <cell r="CF91">
            <v>0.34499999999999997</v>
          </cell>
          <cell r="CG91">
            <v>0.36399999999999999</v>
          </cell>
          <cell r="CH91">
            <v>0.378</v>
          </cell>
          <cell r="CI91" t="str">
            <v>B</v>
          </cell>
          <cell r="CJ91" t="str">
            <v>B</v>
          </cell>
          <cell r="CK91" t="str">
            <v>B</v>
          </cell>
          <cell r="CL91" t="str">
            <v>N</v>
          </cell>
        </row>
        <row r="92">
          <cell r="B92" t="str">
            <v>2245</v>
          </cell>
          <cell r="C92" t="str">
            <v>CORTEZ BLVD (US98/SR50)</v>
          </cell>
          <cell r="D92" t="str">
            <v>MCKETHAN RD (US98/SR700)</v>
          </cell>
          <cell r="E92" t="str">
            <v>TREIMAN BLVD (US301/SR35)</v>
          </cell>
          <cell r="F92" t="str">
            <v>080025</v>
          </cell>
          <cell r="G92" t="str">
            <v>A</v>
          </cell>
          <cell r="H92">
            <v>1.0176000000000001</v>
          </cell>
          <cell r="I92">
            <v>44</v>
          </cell>
          <cell r="J92">
            <v>44</v>
          </cell>
          <cell r="K92">
            <v>46</v>
          </cell>
          <cell r="L92" t="str">
            <v>T</v>
          </cell>
          <cell r="M92" t="str">
            <v>T</v>
          </cell>
          <cell r="N92" t="str">
            <v>T</v>
          </cell>
          <cell r="O92" t="str">
            <v>C</v>
          </cell>
          <cell r="P92" t="str">
            <v>C</v>
          </cell>
          <cell r="Q92" t="str">
            <v>C</v>
          </cell>
          <cell r="R92" t="str">
            <v>SA</v>
          </cell>
          <cell r="S92" t="str">
            <v>SA</v>
          </cell>
          <cell r="T92" t="str">
            <v>SA</v>
          </cell>
          <cell r="U92">
            <v>4</v>
          </cell>
          <cell r="V92">
            <v>4</v>
          </cell>
          <cell r="W92">
            <v>4</v>
          </cell>
          <cell r="X92" t="str">
            <v>SR</v>
          </cell>
          <cell r="Y92" t="str">
            <v>SR</v>
          </cell>
          <cell r="Z92" t="str">
            <v>SR</v>
          </cell>
          <cell r="AA92">
            <v>1</v>
          </cell>
          <cell r="AB92">
            <v>1</v>
          </cell>
          <cell r="AC92">
            <v>1</v>
          </cell>
          <cell r="AD92" t="str">
            <v>N</v>
          </cell>
          <cell r="AE92" t="str">
            <v>N</v>
          </cell>
          <cell r="AF92" t="str">
            <v>N</v>
          </cell>
          <cell r="AG92" t="str">
            <v>2U</v>
          </cell>
          <cell r="AH92" t="str">
            <v>2U</v>
          </cell>
          <cell r="AI92" t="str">
            <v>2U</v>
          </cell>
          <cell r="AJ92">
            <v>1</v>
          </cell>
          <cell r="AK92">
            <v>1</v>
          </cell>
          <cell r="AL92">
            <v>1</v>
          </cell>
          <cell r="AM92">
            <v>9.7000000000000003E-2</v>
          </cell>
          <cell r="AN92">
            <v>9.7000000000000003E-2</v>
          </cell>
          <cell r="AO92">
            <v>9.7000000000000003E-2</v>
          </cell>
          <cell r="AP92">
            <v>0.55000000000000004</v>
          </cell>
          <cell r="AQ92">
            <v>0.55000000000000004</v>
          </cell>
          <cell r="AR92">
            <v>0.55000000000000004</v>
          </cell>
          <cell r="AS92">
            <v>0.91</v>
          </cell>
          <cell r="AT92">
            <v>0.91</v>
          </cell>
          <cell r="AU92">
            <v>0.91</v>
          </cell>
          <cell r="AV92">
            <v>7456</v>
          </cell>
          <cell r="AW92">
            <v>7856</v>
          </cell>
          <cell r="AX92">
            <v>8135</v>
          </cell>
          <cell r="AY92">
            <v>723</v>
          </cell>
          <cell r="AZ92">
            <v>762</v>
          </cell>
          <cell r="BA92">
            <v>789</v>
          </cell>
          <cell r="BB92">
            <v>1370</v>
          </cell>
          <cell r="BC92">
            <v>1370</v>
          </cell>
          <cell r="BD92">
            <v>1370</v>
          </cell>
          <cell r="BE92">
            <v>1480</v>
          </cell>
          <cell r="BF92">
            <v>1480</v>
          </cell>
          <cell r="BG92">
            <v>1480</v>
          </cell>
          <cell r="BH92">
            <v>0.52800000000000002</v>
          </cell>
          <cell r="BI92">
            <v>0.55600000000000005</v>
          </cell>
          <cell r="BJ92">
            <v>0.57599999999999996</v>
          </cell>
          <cell r="BK92">
            <v>0.48899999999999999</v>
          </cell>
          <cell r="BL92">
            <v>0.51500000000000001</v>
          </cell>
          <cell r="BM92">
            <v>0.53300000000000003</v>
          </cell>
          <cell r="BN92" t="str">
            <v>B</v>
          </cell>
          <cell r="BO92" t="str">
            <v>B</v>
          </cell>
          <cell r="BP92" t="str">
            <v>B</v>
          </cell>
          <cell r="BQ92" t="str">
            <v>SA</v>
          </cell>
          <cell r="BR92" t="str">
            <v>SA</v>
          </cell>
          <cell r="BS92" t="str">
            <v>SA</v>
          </cell>
          <cell r="BT92">
            <v>7456</v>
          </cell>
          <cell r="BU92">
            <v>7856</v>
          </cell>
          <cell r="BV92">
            <v>8135</v>
          </cell>
          <cell r="BW92">
            <v>1370</v>
          </cell>
          <cell r="BX92">
            <v>1370</v>
          </cell>
          <cell r="BY92">
            <v>1370</v>
          </cell>
          <cell r="BZ92">
            <v>1480</v>
          </cell>
          <cell r="CA92">
            <v>1480</v>
          </cell>
          <cell r="CB92">
            <v>1480</v>
          </cell>
          <cell r="CC92">
            <v>0.52800000000000002</v>
          </cell>
          <cell r="CD92">
            <v>0.55600000000000005</v>
          </cell>
          <cell r="CE92">
            <v>0.57599999999999996</v>
          </cell>
          <cell r="CF92">
            <v>0.48899999999999999</v>
          </cell>
          <cell r="CG92">
            <v>0.51500000000000001</v>
          </cell>
          <cell r="CH92">
            <v>0.53300000000000003</v>
          </cell>
          <cell r="CI92" t="str">
            <v>B</v>
          </cell>
          <cell r="CJ92" t="str">
            <v>B</v>
          </cell>
          <cell r="CK92" t="str">
            <v>B</v>
          </cell>
          <cell r="CL92" t="str">
            <v>N</v>
          </cell>
        </row>
        <row r="93">
          <cell r="B93" t="str">
            <v>2250</v>
          </cell>
          <cell r="C93" t="str">
            <v>CORTEZ BLVD (US98/SR50)</v>
          </cell>
          <cell r="D93" t="str">
            <v>TREIMAN BLVD (US301/SR35)</v>
          </cell>
          <cell r="E93" t="str">
            <v>BURWELL RD</v>
          </cell>
          <cell r="F93" t="str">
            <v>080024</v>
          </cell>
          <cell r="G93" t="str">
            <v>A</v>
          </cell>
          <cell r="H93">
            <v>1.0128999999999999</v>
          </cell>
          <cell r="I93">
            <v>45</v>
          </cell>
          <cell r="J93">
            <v>45</v>
          </cell>
          <cell r="K93">
            <v>47</v>
          </cell>
          <cell r="L93" t="str">
            <v>T</v>
          </cell>
          <cell r="M93" t="str">
            <v>T</v>
          </cell>
          <cell r="N93" t="str">
            <v>T</v>
          </cell>
          <cell r="O93" t="str">
            <v>C</v>
          </cell>
          <cell r="P93" t="str">
            <v>C</v>
          </cell>
          <cell r="Q93" t="str">
            <v>C</v>
          </cell>
          <cell r="R93" t="str">
            <v>NA</v>
          </cell>
          <cell r="S93" t="str">
            <v>NA</v>
          </cell>
          <cell r="T93" t="str">
            <v>NA</v>
          </cell>
          <cell r="U93">
            <v>4</v>
          </cell>
          <cell r="V93">
            <v>4</v>
          </cell>
          <cell r="W93">
            <v>4</v>
          </cell>
          <cell r="X93" t="str">
            <v>SR</v>
          </cell>
          <cell r="Y93" t="str">
            <v>SR</v>
          </cell>
          <cell r="Z93" t="str">
            <v>SR</v>
          </cell>
          <cell r="AA93">
            <v>1</v>
          </cell>
          <cell r="AB93">
            <v>1</v>
          </cell>
          <cell r="AC93">
            <v>1</v>
          </cell>
          <cell r="AD93" t="str">
            <v>N</v>
          </cell>
          <cell r="AE93" t="str">
            <v>N</v>
          </cell>
          <cell r="AF93" t="str">
            <v>N</v>
          </cell>
          <cell r="AG93" t="str">
            <v>2U</v>
          </cell>
          <cell r="AH93" t="str">
            <v>2U</v>
          </cell>
          <cell r="AI93" t="str">
            <v>2U</v>
          </cell>
          <cell r="AJ93">
            <v>0</v>
          </cell>
          <cell r="AK93">
            <v>0</v>
          </cell>
          <cell r="AL93">
            <v>0</v>
          </cell>
          <cell r="AM93">
            <v>0.1</v>
          </cell>
          <cell r="AN93">
            <v>0.1</v>
          </cell>
          <cell r="AO93">
            <v>0.1</v>
          </cell>
          <cell r="AP93">
            <v>0.55000000000000004</v>
          </cell>
          <cell r="AQ93">
            <v>0.55000000000000004</v>
          </cell>
          <cell r="AR93">
            <v>0.55000000000000004</v>
          </cell>
          <cell r="AS93">
            <v>0.89500000000000002</v>
          </cell>
          <cell r="AT93">
            <v>0.89500000000000002</v>
          </cell>
          <cell r="AU93">
            <v>0.89500000000000002</v>
          </cell>
          <cell r="AV93">
            <v>5848</v>
          </cell>
          <cell r="AW93">
            <v>6077</v>
          </cell>
          <cell r="AX93">
            <v>6235</v>
          </cell>
          <cell r="AY93">
            <v>585</v>
          </cell>
          <cell r="AZ93">
            <v>608</v>
          </cell>
          <cell r="BA93">
            <v>624</v>
          </cell>
          <cell r="BB93">
            <v>1065</v>
          </cell>
          <cell r="BC93">
            <v>1065</v>
          </cell>
          <cell r="BD93">
            <v>1065</v>
          </cell>
          <cell r="BE93">
            <v>1912</v>
          </cell>
          <cell r="BF93">
            <v>1912</v>
          </cell>
          <cell r="BG93">
            <v>1912</v>
          </cell>
          <cell r="BH93">
            <v>0.54900000000000004</v>
          </cell>
          <cell r="BI93">
            <v>0.57099999999999995</v>
          </cell>
          <cell r="BJ93">
            <v>0.58599999999999997</v>
          </cell>
          <cell r="BK93">
            <v>0.30599999999999999</v>
          </cell>
          <cell r="BL93">
            <v>0.318</v>
          </cell>
          <cell r="BM93">
            <v>0.32600000000000001</v>
          </cell>
          <cell r="BN93" t="str">
            <v>C</v>
          </cell>
          <cell r="BO93" t="str">
            <v>C</v>
          </cell>
          <cell r="BP93" t="str">
            <v>C</v>
          </cell>
          <cell r="BQ93" t="str">
            <v>NA</v>
          </cell>
          <cell r="BR93" t="str">
            <v>NA</v>
          </cell>
          <cell r="BS93" t="str">
            <v>NA</v>
          </cell>
          <cell r="BT93">
            <v>5848</v>
          </cell>
          <cell r="BU93">
            <v>6077</v>
          </cell>
          <cell r="BV93">
            <v>6235</v>
          </cell>
          <cell r="BW93">
            <v>1420</v>
          </cell>
          <cell r="BX93">
            <v>1420</v>
          </cell>
          <cell r="BY93">
            <v>1420</v>
          </cell>
          <cell r="BZ93">
            <v>2550</v>
          </cell>
          <cell r="CA93">
            <v>2550</v>
          </cell>
          <cell r="CB93">
            <v>2550</v>
          </cell>
          <cell r="CC93">
            <v>0.41199999999999998</v>
          </cell>
          <cell r="CD93">
            <v>0.42799999999999999</v>
          </cell>
          <cell r="CE93">
            <v>0.439</v>
          </cell>
          <cell r="CF93">
            <v>0.22900000000000001</v>
          </cell>
          <cell r="CG93">
            <v>0.23799999999999999</v>
          </cell>
          <cell r="CH93">
            <v>0.245</v>
          </cell>
          <cell r="CI93" t="str">
            <v>B</v>
          </cell>
          <cell r="CJ93" t="str">
            <v>B</v>
          </cell>
          <cell r="CK93" t="str">
            <v>B</v>
          </cell>
          <cell r="CL93" t="str">
            <v>N</v>
          </cell>
        </row>
        <row r="94">
          <cell r="B94" t="str">
            <v>2255</v>
          </cell>
          <cell r="C94" t="str">
            <v>CORTEZ BLVD (US98/SR50)</v>
          </cell>
          <cell r="D94" t="str">
            <v>BURWELL RD</v>
          </cell>
          <cell r="E94" t="str">
            <v>SUMTER COUNTY LINE</v>
          </cell>
          <cell r="F94" t="str">
            <v>085303</v>
          </cell>
          <cell r="G94" t="str">
            <v>A</v>
          </cell>
          <cell r="H94">
            <v>1.0170999999999999</v>
          </cell>
          <cell r="I94">
            <v>46</v>
          </cell>
          <cell r="J94">
            <v>46</v>
          </cell>
          <cell r="K94">
            <v>48</v>
          </cell>
          <cell r="L94" t="str">
            <v>T</v>
          </cell>
          <cell r="M94" t="str">
            <v>T</v>
          </cell>
          <cell r="N94" t="str">
            <v>T</v>
          </cell>
          <cell r="O94" t="str">
            <v>C</v>
          </cell>
          <cell r="P94" t="str">
            <v>C</v>
          </cell>
          <cell r="Q94" t="str">
            <v>C</v>
          </cell>
          <cell r="R94" t="str">
            <v>NA</v>
          </cell>
          <cell r="S94" t="str">
            <v>NA</v>
          </cell>
          <cell r="T94" t="str">
            <v>NA</v>
          </cell>
          <cell r="U94">
            <v>4</v>
          </cell>
          <cell r="V94">
            <v>4</v>
          </cell>
          <cell r="W94">
            <v>4</v>
          </cell>
          <cell r="X94" t="str">
            <v>SR</v>
          </cell>
          <cell r="Y94" t="str">
            <v>SR</v>
          </cell>
          <cell r="Z94" t="str">
            <v>SR</v>
          </cell>
          <cell r="AA94">
            <v>1</v>
          </cell>
          <cell r="AB94">
            <v>1</v>
          </cell>
          <cell r="AC94">
            <v>1</v>
          </cell>
          <cell r="AD94" t="str">
            <v>N</v>
          </cell>
          <cell r="AE94" t="str">
            <v>N</v>
          </cell>
          <cell r="AF94" t="str">
            <v>N</v>
          </cell>
          <cell r="AG94" t="str">
            <v>2U</v>
          </cell>
          <cell r="AH94" t="str">
            <v>2U</v>
          </cell>
          <cell r="AI94" t="str">
            <v>2U</v>
          </cell>
          <cell r="AJ94">
            <v>0</v>
          </cell>
          <cell r="AK94">
            <v>0</v>
          </cell>
          <cell r="AL94">
            <v>0</v>
          </cell>
          <cell r="AM94">
            <v>0.1</v>
          </cell>
          <cell r="AN94">
            <v>0.1</v>
          </cell>
          <cell r="AO94">
            <v>0.1</v>
          </cell>
          <cell r="AP94">
            <v>0.55000000000000004</v>
          </cell>
          <cell r="AQ94">
            <v>0.55000000000000004</v>
          </cell>
          <cell r="AR94">
            <v>0.55000000000000004</v>
          </cell>
          <cell r="AS94">
            <v>0.89500000000000002</v>
          </cell>
          <cell r="AT94">
            <v>0.89500000000000002</v>
          </cell>
          <cell r="AU94">
            <v>0.89500000000000002</v>
          </cell>
          <cell r="AV94">
            <v>5483</v>
          </cell>
          <cell r="AW94">
            <v>5769</v>
          </cell>
          <cell r="AX94">
            <v>5968</v>
          </cell>
          <cell r="AY94">
            <v>548</v>
          </cell>
          <cell r="AZ94">
            <v>577</v>
          </cell>
          <cell r="BA94">
            <v>597</v>
          </cell>
          <cell r="BB94">
            <v>1065</v>
          </cell>
          <cell r="BC94">
            <v>1065</v>
          </cell>
          <cell r="BD94">
            <v>1065</v>
          </cell>
          <cell r="BE94">
            <v>1912</v>
          </cell>
          <cell r="BF94">
            <v>1912</v>
          </cell>
          <cell r="BG94">
            <v>1912</v>
          </cell>
          <cell r="BH94">
            <v>0.51500000000000001</v>
          </cell>
          <cell r="BI94">
            <v>0.54200000000000004</v>
          </cell>
          <cell r="BJ94">
            <v>0.56100000000000005</v>
          </cell>
          <cell r="BK94">
            <v>0.28699999999999998</v>
          </cell>
          <cell r="BL94">
            <v>0.30199999999999999</v>
          </cell>
          <cell r="BM94">
            <v>0.312</v>
          </cell>
          <cell r="BN94" t="str">
            <v>B</v>
          </cell>
          <cell r="BO94" t="str">
            <v>B</v>
          </cell>
          <cell r="BP94" t="str">
            <v>C</v>
          </cell>
          <cell r="BQ94" t="str">
            <v>NA</v>
          </cell>
          <cell r="BR94" t="str">
            <v>NA</v>
          </cell>
          <cell r="BS94" t="str">
            <v>NA</v>
          </cell>
          <cell r="BT94">
            <v>5483</v>
          </cell>
          <cell r="BU94">
            <v>5769</v>
          </cell>
          <cell r="BV94">
            <v>5968</v>
          </cell>
          <cell r="BW94">
            <v>1420</v>
          </cell>
          <cell r="BX94">
            <v>1420</v>
          </cell>
          <cell r="BY94">
            <v>1420</v>
          </cell>
          <cell r="BZ94">
            <v>2550</v>
          </cell>
          <cell r="CA94">
            <v>2550</v>
          </cell>
          <cell r="CB94">
            <v>2550</v>
          </cell>
          <cell r="CC94">
            <v>0.38600000000000001</v>
          </cell>
          <cell r="CD94">
            <v>0.40600000000000003</v>
          </cell>
          <cell r="CE94">
            <v>0.42</v>
          </cell>
          <cell r="CF94">
            <v>0.215</v>
          </cell>
          <cell r="CG94">
            <v>0.22600000000000001</v>
          </cell>
          <cell r="CH94">
            <v>0.23400000000000001</v>
          </cell>
          <cell r="CI94" t="str">
            <v>B</v>
          </cell>
          <cell r="CJ94" t="str">
            <v>B</v>
          </cell>
          <cell r="CK94" t="str">
            <v>B</v>
          </cell>
          <cell r="CL94" t="str">
            <v>N</v>
          </cell>
        </row>
        <row r="95">
          <cell r="B95" t="str">
            <v>2110</v>
          </cell>
          <cell r="C95" t="str">
            <v>CORTEZ BLVD BYPASS (SR50)</v>
          </cell>
          <cell r="D95" t="str">
            <v>JEFFERSON RD</v>
          </cell>
          <cell r="E95" t="str">
            <v>BROAD ST (US41/SR45)</v>
          </cell>
          <cell r="F95" t="str">
            <v>080039</v>
          </cell>
          <cell r="G95" t="str">
            <v>B</v>
          </cell>
          <cell r="H95">
            <v>1.0141</v>
          </cell>
          <cell r="I95">
            <v>47</v>
          </cell>
          <cell r="J95">
            <v>47</v>
          </cell>
          <cell r="K95">
            <v>49</v>
          </cell>
          <cell r="L95" t="str">
            <v>T</v>
          </cell>
          <cell r="M95" t="str">
            <v>T</v>
          </cell>
          <cell r="N95" t="str">
            <v>T</v>
          </cell>
          <cell r="O95" t="str">
            <v>C</v>
          </cell>
          <cell r="P95" t="str">
            <v>C</v>
          </cell>
          <cell r="Q95" t="str">
            <v>C</v>
          </cell>
          <cell r="R95" t="str">
            <v>SA</v>
          </cell>
          <cell r="S95" t="str">
            <v>SA</v>
          </cell>
          <cell r="T95" t="str">
            <v>SA</v>
          </cell>
          <cell r="U95">
            <v>2</v>
          </cell>
          <cell r="V95">
            <v>2</v>
          </cell>
          <cell r="W95">
            <v>2</v>
          </cell>
          <cell r="X95" t="str">
            <v>SR</v>
          </cell>
          <cell r="Y95" t="str">
            <v>SR</v>
          </cell>
          <cell r="Z95" t="str">
            <v>SR</v>
          </cell>
          <cell r="AA95">
            <v>1</v>
          </cell>
          <cell r="AB95">
            <v>1</v>
          </cell>
          <cell r="AC95">
            <v>1</v>
          </cell>
          <cell r="AD95" t="str">
            <v>H</v>
          </cell>
          <cell r="AE95" t="str">
            <v>H</v>
          </cell>
          <cell r="AF95" t="str">
            <v>H</v>
          </cell>
          <cell r="AG95" t="str">
            <v>4D</v>
          </cell>
          <cell r="AH95" t="str">
            <v>4D</v>
          </cell>
          <cell r="AI95" t="str">
            <v>4D</v>
          </cell>
          <cell r="AJ95">
            <v>1</v>
          </cell>
          <cell r="AK95">
            <v>1</v>
          </cell>
          <cell r="AL95">
            <v>1</v>
          </cell>
          <cell r="AM95">
            <v>9.7000000000000003E-2</v>
          </cell>
          <cell r="AN95">
            <v>9.7000000000000003E-2</v>
          </cell>
          <cell r="AO95">
            <v>9.7000000000000003E-2</v>
          </cell>
          <cell r="AP95">
            <v>0.55000000000000004</v>
          </cell>
          <cell r="AQ95">
            <v>0.55000000000000004</v>
          </cell>
          <cell r="AR95">
            <v>0.55000000000000004</v>
          </cell>
          <cell r="AS95">
            <v>0.92500000000000004</v>
          </cell>
          <cell r="AT95">
            <v>0.92500000000000004</v>
          </cell>
          <cell r="AU95">
            <v>0.92500000000000004</v>
          </cell>
          <cell r="AV95">
            <v>15529</v>
          </cell>
          <cell r="AW95">
            <v>16195</v>
          </cell>
          <cell r="AX95">
            <v>16655</v>
          </cell>
          <cell r="AY95">
            <v>1506</v>
          </cell>
          <cell r="AZ95">
            <v>1571</v>
          </cell>
          <cell r="BA95">
            <v>1616</v>
          </cell>
          <cell r="BB95">
            <v>3440</v>
          </cell>
          <cell r="BC95">
            <v>3440</v>
          </cell>
          <cell r="BD95">
            <v>3440</v>
          </cell>
          <cell r="BE95">
            <v>3560</v>
          </cell>
          <cell r="BF95">
            <v>3560</v>
          </cell>
          <cell r="BG95">
            <v>3560</v>
          </cell>
          <cell r="BH95">
            <v>0.438</v>
          </cell>
          <cell r="BI95">
            <v>0.45700000000000002</v>
          </cell>
          <cell r="BJ95">
            <v>0.47</v>
          </cell>
          <cell r="BK95">
            <v>0.42299999999999999</v>
          </cell>
          <cell r="BL95">
            <v>0.441</v>
          </cell>
          <cell r="BM95">
            <v>0.45400000000000001</v>
          </cell>
          <cell r="BN95" t="str">
            <v>B</v>
          </cell>
          <cell r="BO95" t="str">
            <v>B</v>
          </cell>
          <cell r="BP95" t="str">
            <v>B</v>
          </cell>
          <cell r="BQ95" t="str">
            <v>SA</v>
          </cell>
          <cell r="BR95" t="str">
            <v>SA</v>
          </cell>
          <cell r="BS95" t="str">
            <v>SA</v>
          </cell>
          <cell r="BT95">
            <v>15529</v>
          </cell>
          <cell r="BU95">
            <v>16195</v>
          </cell>
          <cell r="BV95">
            <v>16655</v>
          </cell>
          <cell r="BW95">
            <v>3440</v>
          </cell>
          <cell r="BX95">
            <v>3440</v>
          </cell>
          <cell r="BY95">
            <v>3440</v>
          </cell>
          <cell r="BZ95">
            <v>3560</v>
          </cell>
          <cell r="CA95">
            <v>3560</v>
          </cell>
          <cell r="CB95">
            <v>3560</v>
          </cell>
          <cell r="CC95">
            <v>0.438</v>
          </cell>
          <cell r="CD95">
            <v>0.45700000000000002</v>
          </cell>
          <cell r="CE95">
            <v>0.47</v>
          </cell>
          <cell r="CF95">
            <v>0.42299999999999999</v>
          </cell>
          <cell r="CG95">
            <v>0.441</v>
          </cell>
          <cell r="CH95">
            <v>0.45400000000000001</v>
          </cell>
          <cell r="CI95" t="str">
            <v>B</v>
          </cell>
          <cell r="CJ95" t="str">
            <v>B</v>
          </cell>
          <cell r="CK95" t="str">
            <v>B</v>
          </cell>
          <cell r="CL95" t="str">
            <v>N</v>
          </cell>
        </row>
        <row r="96">
          <cell r="B96" t="str">
            <v>2120.1</v>
          </cell>
          <cell r="C96" t="str">
            <v>CORTEZ BLVD BYPASS (SR50)</v>
          </cell>
          <cell r="D96" t="str">
            <v>BROAD ST (US41/SR45)</v>
          </cell>
          <cell r="E96" t="str">
            <v>SOUTHERN HILLS BLVD</v>
          </cell>
          <cell r="F96" t="str">
            <v>080040</v>
          </cell>
          <cell r="G96" t="str">
            <v>E</v>
          </cell>
          <cell r="H96">
            <v>1.02</v>
          </cell>
          <cell r="I96">
            <v>48</v>
          </cell>
          <cell r="J96">
            <v>48</v>
          </cell>
          <cell r="K96">
            <v>50</v>
          </cell>
          <cell r="L96" t="str">
            <v>T</v>
          </cell>
          <cell r="M96" t="str">
            <v>T</v>
          </cell>
          <cell r="N96" t="str">
            <v>T</v>
          </cell>
          <cell r="O96" t="str">
            <v>C</v>
          </cell>
          <cell r="P96" t="str">
            <v>C</v>
          </cell>
          <cell r="Q96" t="str">
            <v>C</v>
          </cell>
          <cell r="R96" t="str">
            <v>SA</v>
          </cell>
          <cell r="S96" t="str">
            <v>SA</v>
          </cell>
          <cell r="T96" t="str">
            <v>SA</v>
          </cell>
          <cell r="U96">
            <v>2</v>
          </cell>
          <cell r="V96">
            <v>2</v>
          </cell>
          <cell r="W96">
            <v>2</v>
          </cell>
          <cell r="X96" t="str">
            <v>SR</v>
          </cell>
          <cell r="Y96" t="str">
            <v>SR</v>
          </cell>
          <cell r="Z96" t="str">
            <v>SR</v>
          </cell>
          <cell r="AA96">
            <v>1</v>
          </cell>
          <cell r="AB96">
            <v>1</v>
          </cell>
          <cell r="AC96">
            <v>1</v>
          </cell>
          <cell r="AD96" t="str">
            <v>H</v>
          </cell>
          <cell r="AE96" t="str">
            <v>H</v>
          </cell>
          <cell r="AF96" t="str">
            <v>H</v>
          </cell>
          <cell r="AG96" t="str">
            <v>4D</v>
          </cell>
          <cell r="AH96" t="str">
            <v>4D</v>
          </cell>
          <cell r="AI96" t="str">
            <v>4D</v>
          </cell>
          <cell r="AJ96">
            <v>0</v>
          </cell>
          <cell r="AK96">
            <v>0</v>
          </cell>
          <cell r="AL96">
            <v>0</v>
          </cell>
          <cell r="AM96">
            <v>9.7000000000000003E-2</v>
          </cell>
          <cell r="AN96">
            <v>9.7000000000000003E-2</v>
          </cell>
          <cell r="AO96">
            <v>9.7000000000000003E-2</v>
          </cell>
          <cell r="AP96">
            <v>0.55000000000000004</v>
          </cell>
          <cell r="AQ96">
            <v>0.55000000000000004</v>
          </cell>
          <cell r="AR96">
            <v>0.55000000000000004</v>
          </cell>
          <cell r="AS96">
            <v>0.92500000000000004</v>
          </cell>
          <cell r="AT96">
            <v>0.92500000000000004</v>
          </cell>
          <cell r="AU96">
            <v>0.92500000000000004</v>
          </cell>
          <cell r="AV96">
            <v>26010</v>
          </cell>
          <cell r="AW96">
            <v>27602</v>
          </cell>
          <cell r="AX96">
            <v>28717</v>
          </cell>
          <cell r="AY96">
            <v>2523</v>
          </cell>
          <cell r="AZ96">
            <v>2677</v>
          </cell>
          <cell r="BA96">
            <v>2786</v>
          </cell>
          <cell r="BB96">
            <v>3440</v>
          </cell>
          <cell r="BC96">
            <v>3440</v>
          </cell>
          <cell r="BD96">
            <v>3440</v>
          </cell>
          <cell r="BE96">
            <v>3560</v>
          </cell>
          <cell r="BF96">
            <v>3560</v>
          </cell>
          <cell r="BG96">
            <v>3560</v>
          </cell>
          <cell r="BH96">
            <v>0.73299999999999998</v>
          </cell>
          <cell r="BI96">
            <v>0.77800000000000002</v>
          </cell>
          <cell r="BJ96">
            <v>0.81</v>
          </cell>
          <cell r="BK96">
            <v>0.70899999999999996</v>
          </cell>
          <cell r="BL96">
            <v>0.752</v>
          </cell>
          <cell r="BM96">
            <v>0.78300000000000003</v>
          </cell>
          <cell r="BN96" t="str">
            <v>B</v>
          </cell>
          <cell r="BO96" t="str">
            <v>B</v>
          </cell>
          <cell r="BP96" t="str">
            <v>B</v>
          </cell>
          <cell r="BQ96" t="str">
            <v>SA</v>
          </cell>
          <cell r="BR96" t="str">
            <v>SA</v>
          </cell>
          <cell r="BS96" t="str">
            <v>SA</v>
          </cell>
          <cell r="BT96">
            <v>22164</v>
          </cell>
          <cell r="BU96">
            <v>23520</v>
          </cell>
          <cell r="BV96">
            <v>24470</v>
          </cell>
          <cell r="BW96">
            <v>3440</v>
          </cell>
          <cell r="BX96">
            <v>3440</v>
          </cell>
          <cell r="BY96">
            <v>3440</v>
          </cell>
          <cell r="BZ96">
            <v>3560</v>
          </cell>
          <cell r="CA96">
            <v>3560</v>
          </cell>
          <cell r="CB96">
            <v>3560</v>
          </cell>
          <cell r="CC96">
            <v>0.625</v>
          </cell>
          <cell r="CD96">
            <v>0.66300000000000003</v>
          </cell>
          <cell r="CE96">
            <v>0.69</v>
          </cell>
          <cell r="CF96">
            <v>0.60399999999999998</v>
          </cell>
          <cell r="CG96">
            <v>0.64100000000000001</v>
          </cell>
          <cell r="CH96">
            <v>0.66700000000000004</v>
          </cell>
          <cell r="CI96" t="str">
            <v>B</v>
          </cell>
          <cell r="CJ96" t="str">
            <v>B</v>
          </cell>
          <cell r="CK96" t="str">
            <v>B</v>
          </cell>
          <cell r="CL96" t="str">
            <v>N</v>
          </cell>
        </row>
        <row r="97">
          <cell r="B97" t="str">
            <v>2120.2</v>
          </cell>
          <cell r="C97" t="str">
            <v>CORTEZ BLVD BYPASS (SR50)</v>
          </cell>
          <cell r="D97" t="str">
            <v>SOUTHERN HILLS BLVD</v>
          </cell>
          <cell r="E97" t="str">
            <v>MAIN ST</v>
          </cell>
          <cell r="F97" t="str">
            <v>080040</v>
          </cell>
          <cell r="G97" t="str">
            <v>E</v>
          </cell>
          <cell r="H97">
            <v>1.02</v>
          </cell>
          <cell r="I97">
            <v>48</v>
          </cell>
          <cell r="J97">
            <v>48</v>
          </cell>
          <cell r="K97">
            <v>50</v>
          </cell>
          <cell r="L97" t="str">
            <v>T</v>
          </cell>
          <cell r="M97" t="str">
            <v>T</v>
          </cell>
          <cell r="N97" t="str">
            <v>T</v>
          </cell>
          <cell r="O97" t="str">
            <v>C</v>
          </cell>
          <cell r="P97" t="str">
            <v>C</v>
          </cell>
          <cell r="Q97" t="str">
            <v>C</v>
          </cell>
          <cell r="R97" t="str">
            <v>SA</v>
          </cell>
          <cell r="S97" t="str">
            <v>SA</v>
          </cell>
          <cell r="T97" t="str">
            <v>SA</v>
          </cell>
          <cell r="U97">
            <v>2</v>
          </cell>
          <cell r="V97">
            <v>2</v>
          </cell>
          <cell r="W97">
            <v>2</v>
          </cell>
          <cell r="X97" t="str">
            <v>SR</v>
          </cell>
          <cell r="Y97" t="str">
            <v>SR</v>
          </cell>
          <cell r="Z97" t="str">
            <v>SR</v>
          </cell>
          <cell r="AA97">
            <v>1</v>
          </cell>
          <cell r="AB97">
            <v>1</v>
          </cell>
          <cell r="AC97">
            <v>1</v>
          </cell>
          <cell r="AD97" t="str">
            <v>H</v>
          </cell>
          <cell r="AE97" t="str">
            <v>H</v>
          </cell>
          <cell r="AF97" t="str">
            <v>H</v>
          </cell>
          <cell r="AG97" t="str">
            <v>4D</v>
          </cell>
          <cell r="AH97" t="str">
            <v>4D</v>
          </cell>
          <cell r="AI97" t="str">
            <v>4D</v>
          </cell>
          <cell r="AJ97">
            <v>1</v>
          </cell>
          <cell r="AK97">
            <v>1</v>
          </cell>
          <cell r="AL97">
            <v>1</v>
          </cell>
          <cell r="AM97">
            <v>9.7000000000000003E-2</v>
          </cell>
          <cell r="AN97">
            <v>9.7000000000000003E-2</v>
          </cell>
          <cell r="AO97">
            <v>9.7000000000000003E-2</v>
          </cell>
          <cell r="AP97">
            <v>0.55000000000000004</v>
          </cell>
          <cell r="AQ97">
            <v>0.55000000000000004</v>
          </cell>
          <cell r="AR97">
            <v>0.55000000000000004</v>
          </cell>
          <cell r="AS97">
            <v>0.92500000000000004</v>
          </cell>
          <cell r="AT97">
            <v>0.92500000000000004</v>
          </cell>
          <cell r="AU97">
            <v>0.92500000000000004</v>
          </cell>
          <cell r="AV97">
            <v>26010</v>
          </cell>
          <cell r="AW97">
            <v>27602</v>
          </cell>
          <cell r="AX97">
            <v>28717</v>
          </cell>
          <cell r="AY97">
            <v>2523</v>
          </cell>
          <cell r="AZ97">
            <v>2677</v>
          </cell>
          <cell r="BA97">
            <v>2786</v>
          </cell>
          <cell r="BB97">
            <v>3440</v>
          </cell>
          <cell r="BC97">
            <v>3440</v>
          </cell>
          <cell r="BD97">
            <v>3440</v>
          </cell>
          <cell r="BE97">
            <v>3560</v>
          </cell>
          <cell r="BF97">
            <v>3560</v>
          </cell>
          <cell r="BG97">
            <v>3560</v>
          </cell>
          <cell r="BH97">
            <v>0.73299999999999998</v>
          </cell>
          <cell r="BI97">
            <v>0.77800000000000002</v>
          </cell>
          <cell r="BJ97">
            <v>0.81</v>
          </cell>
          <cell r="BK97">
            <v>0.70899999999999996</v>
          </cell>
          <cell r="BL97">
            <v>0.752</v>
          </cell>
          <cell r="BM97">
            <v>0.78300000000000003</v>
          </cell>
          <cell r="BN97" t="str">
            <v>B</v>
          </cell>
          <cell r="BO97" t="str">
            <v>B</v>
          </cell>
          <cell r="BP97" t="str">
            <v>B</v>
          </cell>
          <cell r="BQ97" t="str">
            <v>SA</v>
          </cell>
          <cell r="BR97" t="str">
            <v>SA</v>
          </cell>
          <cell r="BS97" t="str">
            <v>SA</v>
          </cell>
          <cell r="BT97">
            <v>22164</v>
          </cell>
          <cell r="BU97">
            <v>23520</v>
          </cell>
          <cell r="BV97">
            <v>24470</v>
          </cell>
          <cell r="BW97">
            <v>3440</v>
          </cell>
          <cell r="BX97">
            <v>3440</v>
          </cell>
          <cell r="BY97">
            <v>3440</v>
          </cell>
          <cell r="BZ97">
            <v>3560</v>
          </cell>
          <cell r="CA97">
            <v>3560</v>
          </cell>
          <cell r="CB97">
            <v>3560</v>
          </cell>
          <cell r="CC97">
            <v>0.625</v>
          </cell>
          <cell r="CD97">
            <v>0.66300000000000003</v>
          </cell>
          <cell r="CE97">
            <v>0.69</v>
          </cell>
          <cell r="CF97">
            <v>0.60399999999999998</v>
          </cell>
          <cell r="CG97">
            <v>0.64100000000000001</v>
          </cell>
          <cell r="CH97">
            <v>0.66700000000000004</v>
          </cell>
          <cell r="CI97" t="str">
            <v>B</v>
          </cell>
          <cell r="CJ97" t="str">
            <v>B</v>
          </cell>
          <cell r="CK97" t="str">
            <v>B</v>
          </cell>
          <cell r="CL97" t="str">
            <v>N</v>
          </cell>
        </row>
        <row r="98">
          <cell r="B98" t="str">
            <v>2130</v>
          </cell>
          <cell r="C98" t="str">
            <v>CORTEZ BLVD BYPASS (SR50)</v>
          </cell>
          <cell r="D98" t="str">
            <v>MAIN ST</v>
          </cell>
          <cell r="E98" t="str">
            <v>EMERSON RD</v>
          </cell>
          <cell r="F98" t="str">
            <v>080042</v>
          </cell>
          <cell r="G98" t="str">
            <v>E</v>
          </cell>
          <cell r="H98">
            <v>1.02</v>
          </cell>
          <cell r="I98">
            <v>48</v>
          </cell>
          <cell r="J98">
            <v>48</v>
          </cell>
          <cell r="K98">
            <v>50</v>
          </cell>
          <cell r="L98" t="str">
            <v>T</v>
          </cell>
          <cell r="M98" t="str">
            <v>T</v>
          </cell>
          <cell r="N98" t="str">
            <v>T</v>
          </cell>
          <cell r="O98" t="str">
            <v>C</v>
          </cell>
          <cell r="P98" t="str">
            <v>C</v>
          </cell>
          <cell r="Q98" t="str">
            <v>C</v>
          </cell>
          <cell r="R98" t="str">
            <v>SA</v>
          </cell>
          <cell r="S98" t="str">
            <v>SA</v>
          </cell>
          <cell r="T98" t="str">
            <v>SA</v>
          </cell>
          <cell r="U98">
            <v>2</v>
          </cell>
          <cell r="V98">
            <v>2</v>
          </cell>
          <cell r="W98">
            <v>2</v>
          </cell>
          <cell r="X98" t="str">
            <v>SR</v>
          </cell>
          <cell r="Y98" t="str">
            <v>SR</v>
          </cell>
          <cell r="Z98" t="str">
            <v>SR</v>
          </cell>
          <cell r="AA98">
            <v>1</v>
          </cell>
          <cell r="AB98">
            <v>1</v>
          </cell>
          <cell r="AC98">
            <v>1</v>
          </cell>
          <cell r="AD98" t="str">
            <v>H</v>
          </cell>
          <cell r="AE98" t="str">
            <v>H</v>
          </cell>
          <cell r="AF98" t="str">
            <v>H</v>
          </cell>
          <cell r="AG98" t="str">
            <v>4D</v>
          </cell>
          <cell r="AH98" t="str">
            <v>4D</v>
          </cell>
          <cell r="AI98" t="str">
            <v>4D</v>
          </cell>
          <cell r="AJ98">
            <v>1</v>
          </cell>
          <cell r="AK98">
            <v>1</v>
          </cell>
          <cell r="AL98">
            <v>1</v>
          </cell>
          <cell r="AM98">
            <v>9.7000000000000003E-2</v>
          </cell>
          <cell r="AN98">
            <v>9.7000000000000003E-2</v>
          </cell>
          <cell r="AO98">
            <v>9.7000000000000003E-2</v>
          </cell>
          <cell r="AP98">
            <v>0.55000000000000004</v>
          </cell>
          <cell r="AQ98">
            <v>0.55000000000000004</v>
          </cell>
          <cell r="AR98">
            <v>0.55000000000000004</v>
          </cell>
          <cell r="AS98">
            <v>0.92500000000000004</v>
          </cell>
          <cell r="AT98">
            <v>0.92500000000000004</v>
          </cell>
          <cell r="AU98">
            <v>0.92500000000000004</v>
          </cell>
          <cell r="AV98">
            <v>19664</v>
          </cell>
          <cell r="AW98">
            <v>20867</v>
          </cell>
          <cell r="AX98">
            <v>21710</v>
          </cell>
          <cell r="AY98">
            <v>1907</v>
          </cell>
          <cell r="AZ98">
            <v>2024</v>
          </cell>
          <cell r="BA98">
            <v>2106</v>
          </cell>
          <cell r="BB98">
            <v>3440</v>
          </cell>
          <cell r="BC98">
            <v>3440</v>
          </cell>
          <cell r="BD98">
            <v>3440</v>
          </cell>
          <cell r="BE98">
            <v>3560</v>
          </cell>
          <cell r="BF98">
            <v>3560</v>
          </cell>
          <cell r="BG98">
            <v>3560</v>
          </cell>
          <cell r="BH98">
            <v>0.55400000000000005</v>
          </cell>
          <cell r="BI98">
            <v>0.58799999999999997</v>
          </cell>
          <cell r="BJ98">
            <v>0.61199999999999999</v>
          </cell>
          <cell r="BK98">
            <v>0.53600000000000003</v>
          </cell>
          <cell r="BL98">
            <v>0.56899999999999995</v>
          </cell>
          <cell r="BM98">
            <v>0.59199999999999997</v>
          </cell>
          <cell r="BN98" t="str">
            <v>B</v>
          </cell>
          <cell r="BO98" t="str">
            <v>B</v>
          </cell>
          <cell r="BP98" t="str">
            <v>B</v>
          </cell>
          <cell r="BQ98" t="str">
            <v>SA</v>
          </cell>
          <cell r="BR98" t="str">
            <v>SA</v>
          </cell>
          <cell r="BS98" t="str">
            <v>SA</v>
          </cell>
          <cell r="BT98">
            <v>22164</v>
          </cell>
          <cell r="BU98">
            <v>23520</v>
          </cell>
          <cell r="BV98">
            <v>24470</v>
          </cell>
          <cell r="BW98">
            <v>3440</v>
          </cell>
          <cell r="BX98">
            <v>3440</v>
          </cell>
          <cell r="BY98">
            <v>3440</v>
          </cell>
          <cell r="BZ98">
            <v>3560</v>
          </cell>
          <cell r="CA98">
            <v>3560</v>
          </cell>
          <cell r="CB98">
            <v>3560</v>
          </cell>
          <cell r="CC98">
            <v>0.625</v>
          </cell>
          <cell r="CD98">
            <v>0.66300000000000003</v>
          </cell>
          <cell r="CE98">
            <v>0.69</v>
          </cell>
          <cell r="CF98">
            <v>0.60399999999999998</v>
          </cell>
          <cell r="CG98">
            <v>0.64100000000000001</v>
          </cell>
          <cell r="CH98">
            <v>0.66700000000000004</v>
          </cell>
          <cell r="CI98" t="str">
            <v>B</v>
          </cell>
          <cell r="CJ98" t="str">
            <v>B</v>
          </cell>
          <cell r="CK98" t="str">
            <v>B</v>
          </cell>
          <cell r="CL98" t="str">
            <v>N</v>
          </cell>
        </row>
        <row r="99">
          <cell r="B99" t="str">
            <v>2140</v>
          </cell>
          <cell r="C99" t="str">
            <v>CORTEZ BLVD BYPASS (SR50)</v>
          </cell>
          <cell r="D99" t="str">
            <v>EMERSON RD</v>
          </cell>
          <cell r="E99" t="str">
            <v>JEFFERSON ST (SR50)</v>
          </cell>
          <cell r="F99" t="str">
            <v>080041</v>
          </cell>
          <cell r="G99" t="str">
            <v>E</v>
          </cell>
          <cell r="H99">
            <v>1.02</v>
          </cell>
          <cell r="I99">
            <v>48</v>
          </cell>
          <cell r="J99">
            <v>48</v>
          </cell>
          <cell r="K99">
            <v>50</v>
          </cell>
          <cell r="L99" t="str">
            <v>T</v>
          </cell>
          <cell r="M99" t="str">
            <v>T</v>
          </cell>
          <cell r="N99" t="str">
            <v>T</v>
          </cell>
          <cell r="O99" t="str">
            <v>C</v>
          </cell>
          <cell r="P99" t="str">
            <v>C</v>
          </cell>
          <cell r="Q99" t="str">
            <v>C</v>
          </cell>
          <cell r="R99" t="str">
            <v>SA</v>
          </cell>
          <cell r="S99" t="str">
            <v>SA</v>
          </cell>
          <cell r="T99" t="str">
            <v>SA</v>
          </cell>
          <cell r="U99">
            <v>2</v>
          </cell>
          <cell r="V99">
            <v>2</v>
          </cell>
          <cell r="W99">
            <v>2</v>
          </cell>
          <cell r="X99" t="str">
            <v>SR</v>
          </cell>
          <cell r="Y99" t="str">
            <v>SR</v>
          </cell>
          <cell r="Z99" t="str">
            <v>SR</v>
          </cell>
          <cell r="AA99">
            <v>1</v>
          </cell>
          <cell r="AB99">
            <v>1</v>
          </cell>
          <cell r="AC99">
            <v>1</v>
          </cell>
          <cell r="AD99" t="str">
            <v>H</v>
          </cell>
          <cell r="AE99" t="str">
            <v>H</v>
          </cell>
          <cell r="AF99" t="str">
            <v>H</v>
          </cell>
          <cell r="AG99" t="str">
            <v>4D</v>
          </cell>
          <cell r="AH99" t="str">
            <v>4D</v>
          </cell>
          <cell r="AI99" t="str">
            <v>4D</v>
          </cell>
          <cell r="AJ99">
            <v>1</v>
          </cell>
          <cell r="AK99">
            <v>1</v>
          </cell>
          <cell r="AL99">
            <v>1</v>
          </cell>
          <cell r="AM99">
            <v>9.7000000000000003E-2</v>
          </cell>
          <cell r="AN99">
            <v>9.7000000000000003E-2</v>
          </cell>
          <cell r="AO99">
            <v>9.7000000000000003E-2</v>
          </cell>
          <cell r="AP99">
            <v>0.55000000000000004</v>
          </cell>
          <cell r="AQ99">
            <v>0.55000000000000004</v>
          </cell>
          <cell r="AR99">
            <v>0.55000000000000004</v>
          </cell>
          <cell r="AS99">
            <v>0.92500000000000004</v>
          </cell>
          <cell r="AT99">
            <v>0.92500000000000004</v>
          </cell>
          <cell r="AU99">
            <v>0.92500000000000004</v>
          </cell>
          <cell r="AV99">
            <v>18623</v>
          </cell>
          <cell r="AW99">
            <v>19763</v>
          </cell>
          <cell r="AX99">
            <v>20561</v>
          </cell>
          <cell r="AY99">
            <v>1806</v>
          </cell>
          <cell r="AZ99">
            <v>1917</v>
          </cell>
          <cell r="BA99">
            <v>1994</v>
          </cell>
          <cell r="BB99">
            <v>3440</v>
          </cell>
          <cell r="BC99">
            <v>3440</v>
          </cell>
          <cell r="BD99">
            <v>3440</v>
          </cell>
          <cell r="BE99">
            <v>3560</v>
          </cell>
          <cell r="BF99">
            <v>3560</v>
          </cell>
          <cell r="BG99">
            <v>3560</v>
          </cell>
          <cell r="BH99">
            <v>0.52500000000000002</v>
          </cell>
          <cell r="BI99">
            <v>0.55700000000000005</v>
          </cell>
          <cell r="BJ99">
            <v>0.57999999999999996</v>
          </cell>
          <cell r="BK99">
            <v>0.50700000000000001</v>
          </cell>
          <cell r="BL99">
            <v>0.53800000000000003</v>
          </cell>
          <cell r="BM99">
            <v>0.56000000000000005</v>
          </cell>
          <cell r="BN99" t="str">
            <v>B</v>
          </cell>
          <cell r="BO99" t="str">
            <v>B</v>
          </cell>
          <cell r="BP99" t="str">
            <v>B</v>
          </cell>
          <cell r="BQ99" t="str">
            <v>SA</v>
          </cell>
          <cell r="BR99" t="str">
            <v>SA</v>
          </cell>
          <cell r="BS99" t="str">
            <v>SA</v>
          </cell>
          <cell r="BT99">
            <v>22164</v>
          </cell>
          <cell r="BU99">
            <v>23520</v>
          </cell>
          <cell r="BV99">
            <v>24470</v>
          </cell>
          <cell r="BW99">
            <v>3440</v>
          </cell>
          <cell r="BX99">
            <v>3440</v>
          </cell>
          <cell r="BY99">
            <v>3440</v>
          </cell>
          <cell r="BZ99">
            <v>3560</v>
          </cell>
          <cell r="CA99">
            <v>3560</v>
          </cell>
          <cell r="CB99">
            <v>3560</v>
          </cell>
          <cell r="CC99">
            <v>0.625</v>
          </cell>
          <cell r="CD99">
            <v>0.66300000000000003</v>
          </cell>
          <cell r="CE99">
            <v>0.69</v>
          </cell>
          <cell r="CF99">
            <v>0.60399999999999998</v>
          </cell>
          <cell r="CG99">
            <v>0.64100000000000001</v>
          </cell>
          <cell r="CH99">
            <v>0.66700000000000004</v>
          </cell>
          <cell r="CI99" t="str">
            <v>B</v>
          </cell>
          <cell r="CJ99" t="str">
            <v>B</v>
          </cell>
          <cell r="CK99" t="str">
            <v>B</v>
          </cell>
          <cell r="CL99" t="str">
            <v>N</v>
          </cell>
        </row>
        <row r="100">
          <cell r="B100" t="str">
            <v>2305.2</v>
          </cell>
          <cell r="C100" t="str">
            <v>COUNTY LINE RD</v>
          </cell>
          <cell r="D100" t="str">
            <v>DARTMOUTH AVE</v>
          </cell>
          <cell r="E100" t="str">
            <v>COBBLESTONE DR</v>
          </cell>
          <cell r="F100" t="str">
            <v>38: 082015</v>
          </cell>
          <cell r="G100" t="str">
            <v>E</v>
          </cell>
          <cell r="H100">
            <v>1.02</v>
          </cell>
          <cell r="I100">
            <v>50</v>
          </cell>
          <cell r="J100">
            <v>50</v>
          </cell>
          <cell r="K100">
            <v>55</v>
          </cell>
          <cell r="L100" t="str">
            <v>T</v>
          </cell>
          <cell r="M100" t="str">
            <v>T</v>
          </cell>
          <cell r="N100" t="str">
            <v>T</v>
          </cell>
          <cell r="O100" t="str">
            <v>C</v>
          </cell>
          <cell r="P100" t="str">
            <v>C</v>
          </cell>
          <cell r="Q100" t="str">
            <v>C</v>
          </cell>
          <cell r="R100" t="str">
            <v>SA</v>
          </cell>
          <cell r="S100" t="str">
            <v>SA</v>
          </cell>
          <cell r="T100" t="str">
            <v>SA</v>
          </cell>
          <cell r="U100">
            <v>2</v>
          </cell>
          <cell r="V100">
            <v>2</v>
          </cell>
          <cell r="W100">
            <v>2</v>
          </cell>
          <cell r="X100" t="str">
            <v>CR</v>
          </cell>
          <cell r="Y100" t="str">
            <v>CR</v>
          </cell>
          <cell r="Z100" t="str">
            <v>CR</v>
          </cell>
          <cell r="AA100">
            <v>0</v>
          </cell>
          <cell r="AB100">
            <v>0</v>
          </cell>
          <cell r="AC100">
            <v>0</v>
          </cell>
          <cell r="AD100" t="str">
            <v>N</v>
          </cell>
          <cell r="AE100" t="str">
            <v>N</v>
          </cell>
          <cell r="AF100" t="str">
            <v>N</v>
          </cell>
          <cell r="AG100" t="str">
            <v>4D</v>
          </cell>
          <cell r="AH100" t="str">
            <v>4D</v>
          </cell>
          <cell r="AI100" t="str">
            <v>4D</v>
          </cell>
          <cell r="AJ100">
            <v>1</v>
          </cell>
          <cell r="AK100">
            <v>1</v>
          </cell>
          <cell r="AL100">
            <v>1</v>
          </cell>
          <cell r="AM100">
            <v>9.7000000000000003E-2</v>
          </cell>
          <cell r="AN100">
            <v>9.7000000000000003E-2</v>
          </cell>
          <cell r="AO100">
            <v>9.7000000000000003E-2</v>
          </cell>
          <cell r="AP100">
            <v>0.55000000000000004</v>
          </cell>
          <cell r="AQ100">
            <v>0.55000000000000004</v>
          </cell>
          <cell r="AR100">
            <v>0.55000000000000004</v>
          </cell>
          <cell r="AS100">
            <v>0.92500000000000004</v>
          </cell>
          <cell r="AT100">
            <v>0.92500000000000004</v>
          </cell>
          <cell r="AU100">
            <v>0.92500000000000004</v>
          </cell>
          <cell r="AV100">
            <v>15351</v>
          </cell>
          <cell r="AW100">
            <v>16291</v>
          </cell>
          <cell r="AX100">
            <v>16949</v>
          </cell>
          <cell r="AY100">
            <v>1489</v>
          </cell>
          <cell r="AZ100">
            <v>1580</v>
          </cell>
          <cell r="BA100">
            <v>1644</v>
          </cell>
          <cell r="BB100">
            <v>3096</v>
          </cell>
          <cell r="BC100">
            <v>3096</v>
          </cell>
          <cell r="BD100">
            <v>3096</v>
          </cell>
          <cell r="BE100">
            <v>3204</v>
          </cell>
          <cell r="BF100">
            <v>3204</v>
          </cell>
          <cell r="BG100">
            <v>3204</v>
          </cell>
          <cell r="BH100">
            <v>0.48099999999999998</v>
          </cell>
          <cell r="BI100">
            <v>0.51</v>
          </cell>
          <cell r="BJ100">
            <v>0.53100000000000003</v>
          </cell>
          <cell r="BK100">
            <v>0.46500000000000002</v>
          </cell>
          <cell r="BL100">
            <v>0.49299999999999999</v>
          </cell>
          <cell r="BM100">
            <v>0.51300000000000001</v>
          </cell>
          <cell r="BN100" t="str">
            <v>B</v>
          </cell>
          <cell r="BO100" t="str">
            <v>B</v>
          </cell>
          <cell r="BP100" t="str">
            <v>B</v>
          </cell>
          <cell r="BQ100" t="str">
            <v>SA</v>
          </cell>
          <cell r="BR100" t="str">
            <v>SA</v>
          </cell>
          <cell r="BS100" t="str">
            <v>SA</v>
          </cell>
          <cell r="BT100">
            <v>15351</v>
          </cell>
          <cell r="BU100">
            <v>16291</v>
          </cell>
          <cell r="BV100">
            <v>16949</v>
          </cell>
          <cell r="BW100">
            <v>3096</v>
          </cell>
          <cell r="BX100">
            <v>3096</v>
          </cell>
          <cell r="BY100">
            <v>3096</v>
          </cell>
          <cell r="BZ100">
            <v>3204</v>
          </cell>
          <cell r="CA100">
            <v>3204</v>
          </cell>
          <cell r="CB100">
            <v>3204</v>
          </cell>
          <cell r="CC100">
            <v>0.48099999999999998</v>
          </cell>
          <cell r="CD100">
            <v>0.51</v>
          </cell>
          <cell r="CE100">
            <v>0.53100000000000003</v>
          </cell>
          <cell r="CF100">
            <v>0.46500000000000002</v>
          </cell>
          <cell r="CG100">
            <v>0.49299999999999999</v>
          </cell>
          <cell r="CH100">
            <v>0.51300000000000001</v>
          </cell>
          <cell r="CI100" t="str">
            <v>B</v>
          </cell>
          <cell r="CJ100" t="str">
            <v>B</v>
          </cell>
          <cell r="CK100" t="str">
            <v>B</v>
          </cell>
          <cell r="CL100" t="str">
            <v>N</v>
          </cell>
        </row>
        <row r="101">
          <cell r="B101" t="str">
            <v>2305.1</v>
          </cell>
          <cell r="C101" t="str">
            <v>COUNTY LINE RD</v>
          </cell>
          <cell r="D101" t="str">
            <v>US 19</v>
          </cell>
          <cell r="E101" t="str">
            <v>DARTMOUTH AVE</v>
          </cell>
          <cell r="F101" t="str">
            <v>082015: 38</v>
          </cell>
          <cell r="G101" t="str">
            <v>E</v>
          </cell>
          <cell r="H101">
            <v>1.02</v>
          </cell>
          <cell r="I101">
            <v>50</v>
          </cell>
          <cell r="J101">
            <v>50</v>
          </cell>
          <cell r="K101">
            <v>55</v>
          </cell>
          <cell r="L101" t="str">
            <v>T</v>
          </cell>
          <cell r="M101" t="str">
            <v>T</v>
          </cell>
          <cell r="N101" t="str">
            <v>T</v>
          </cell>
          <cell r="O101" t="str">
            <v>C</v>
          </cell>
          <cell r="P101" t="str">
            <v>C</v>
          </cell>
          <cell r="Q101" t="str">
            <v>C</v>
          </cell>
          <cell r="R101" t="str">
            <v>SA</v>
          </cell>
          <cell r="S101" t="str">
            <v>SA</v>
          </cell>
          <cell r="T101" t="str">
            <v>SA</v>
          </cell>
          <cell r="U101">
            <v>2</v>
          </cell>
          <cell r="V101">
            <v>2</v>
          </cell>
          <cell r="W101">
            <v>2</v>
          </cell>
          <cell r="X101" t="str">
            <v>CR</v>
          </cell>
          <cell r="Y101" t="str">
            <v>CR</v>
          </cell>
          <cell r="Z101" t="str">
            <v>CR</v>
          </cell>
          <cell r="AA101">
            <v>0</v>
          </cell>
          <cell r="AB101">
            <v>0</v>
          </cell>
          <cell r="AC101">
            <v>0</v>
          </cell>
          <cell r="AD101" t="str">
            <v>N</v>
          </cell>
          <cell r="AE101" t="str">
            <v>N</v>
          </cell>
          <cell r="AF101" t="str">
            <v>N</v>
          </cell>
          <cell r="AG101" t="str">
            <v>4D</v>
          </cell>
          <cell r="AH101" t="str">
            <v>4D</v>
          </cell>
          <cell r="AI101" t="str">
            <v>4D</v>
          </cell>
          <cell r="AJ101">
            <v>1</v>
          </cell>
          <cell r="AK101">
            <v>1</v>
          </cell>
          <cell r="AL101">
            <v>1</v>
          </cell>
          <cell r="AM101">
            <v>9.7000000000000003E-2</v>
          </cell>
          <cell r="AN101">
            <v>9.7000000000000003E-2</v>
          </cell>
          <cell r="AO101">
            <v>9.7000000000000003E-2</v>
          </cell>
          <cell r="AP101">
            <v>0.55000000000000004</v>
          </cell>
          <cell r="AQ101">
            <v>0.55000000000000004</v>
          </cell>
          <cell r="AR101">
            <v>0.55000000000000004</v>
          </cell>
          <cell r="AS101">
            <v>0.92500000000000004</v>
          </cell>
          <cell r="AT101">
            <v>0.92500000000000004</v>
          </cell>
          <cell r="AU101">
            <v>0.92500000000000004</v>
          </cell>
          <cell r="AV101">
            <v>15351</v>
          </cell>
          <cell r="AW101">
            <v>16291</v>
          </cell>
          <cell r="AX101">
            <v>16949</v>
          </cell>
          <cell r="AY101">
            <v>1489</v>
          </cell>
          <cell r="AZ101">
            <v>1580</v>
          </cell>
          <cell r="BA101">
            <v>1644</v>
          </cell>
          <cell r="BB101">
            <v>3096</v>
          </cell>
          <cell r="BC101">
            <v>3096</v>
          </cell>
          <cell r="BD101">
            <v>3096</v>
          </cell>
          <cell r="BE101">
            <v>3204</v>
          </cell>
          <cell r="BF101">
            <v>3204</v>
          </cell>
          <cell r="BG101">
            <v>3204</v>
          </cell>
          <cell r="BH101">
            <v>0.48099999999999998</v>
          </cell>
          <cell r="BI101">
            <v>0.51</v>
          </cell>
          <cell r="BJ101">
            <v>0.53100000000000003</v>
          </cell>
          <cell r="BK101">
            <v>0.46500000000000002</v>
          </cell>
          <cell r="BL101">
            <v>0.49299999999999999</v>
          </cell>
          <cell r="BM101">
            <v>0.51300000000000001</v>
          </cell>
          <cell r="BN101" t="str">
            <v>B</v>
          </cell>
          <cell r="BO101" t="str">
            <v>B</v>
          </cell>
          <cell r="BP101" t="str">
            <v>B</v>
          </cell>
          <cell r="BQ101" t="str">
            <v>SA</v>
          </cell>
          <cell r="BR101" t="str">
            <v>SA</v>
          </cell>
          <cell r="BS101" t="str">
            <v>SA</v>
          </cell>
          <cell r="BT101">
            <v>15351</v>
          </cell>
          <cell r="BU101">
            <v>16291</v>
          </cell>
          <cell r="BV101">
            <v>16949</v>
          </cell>
          <cell r="BW101">
            <v>3096</v>
          </cell>
          <cell r="BX101">
            <v>3096</v>
          </cell>
          <cell r="BY101">
            <v>3096</v>
          </cell>
          <cell r="BZ101">
            <v>3204</v>
          </cell>
          <cell r="CA101">
            <v>3204</v>
          </cell>
          <cell r="CB101">
            <v>3204</v>
          </cell>
          <cell r="CC101">
            <v>0.48099999999999998</v>
          </cell>
          <cell r="CD101">
            <v>0.51</v>
          </cell>
          <cell r="CE101">
            <v>0.53100000000000003</v>
          </cell>
          <cell r="CF101">
            <v>0.46500000000000002</v>
          </cell>
          <cell r="CG101">
            <v>0.49299999999999999</v>
          </cell>
          <cell r="CH101">
            <v>0.51300000000000001</v>
          </cell>
          <cell r="CI101" t="str">
            <v>B</v>
          </cell>
          <cell r="CJ101" t="str">
            <v>B</v>
          </cell>
          <cell r="CK101" t="str">
            <v>B</v>
          </cell>
          <cell r="CL101" t="str">
            <v>N</v>
          </cell>
        </row>
        <row r="102">
          <cell r="B102" t="str">
            <v>2310.1</v>
          </cell>
          <cell r="C102" t="str">
            <v>COUNTY LINE RD</v>
          </cell>
          <cell r="D102" t="str">
            <v>COBBLESTONE DR</v>
          </cell>
          <cell r="E102" t="str">
            <v>EAST ROAD (PASCO CO)</v>
          </cell>
          <cell r="F102" t="str">
            <v>38</v>
          </cell>
          <cell r="G102" t="str">
            <v>A</v>
          </cell>
          <cell r="H102">
            <v>1.0042</v>
          </cell>
          <cell r="I102">
            <v>50</v>
          </cell>
          <cell r="J102">
            <v>50</v>
          </cell>
          <cell r="K102">
            <v>55</v>
          </cell>
          <cell r="L102" t="str">
            <v>T</v>
          </cell>
          <cell r="M102" t="str">
            <v>T</v>
          </cell>
          <cell r="N102" t="str">
            <v>T</v>
          </cell>
          <cell r="O102" t="str">
            <v>C</v>
          </cell>
          <cell r="P102" t="str">
            <v>C</v>
          </cell>
          <cell r="Q102" t="str">
            <v>C</v>
          </cell>
          <cell r="R102" t="str">
            <v>SA</v>
          </cell>
          <cell r="S102" t="str">
            <v>SA</v>
          </cell>
          <cell r="T102" t="str">
            <v>SA</v>
          </cell>
          <cell r="U102">
            <v>2</v>
          </cell>
          <cell r="V102">
            <v>2</v>
          </cell>
          <cell r="W102">
            <v>2</v>
          </cell>
          <cell r="X102" t="str">
            <v>CR</v>
          </cell>
          <cell r="Y102" t="str">
            <v>CR</v>
          </cell>
          <cell r="Z102" t="str">
            <v>CR</v>
          </cell>
          <cell r="AA102">
            <v>0</v>
          </cell>
          <cell r="AB102">
            <v>0</v>
          </cell>
          <cell r="AC102">
            <v>0</v>
          </cell>
          <cell r="AD102" t="str">
            <v>N</v>
          </cell>
          <cell r="AE102" t="str">
            <v>N</v>
          </cell>
          <cell r="AF102" t="str">
            <v>N</v>
          </cell>
          <cell r="AG102" t="str">
            <v>4D</v>
          </cell>
          <cell r="AH102" t="str">
            <v>4D</v>
          </cell>
          <cell r="AI102" t="str">
            <v>4D</v>
          </cell>
          <cell r="AJ102">
            <v>0</v>
          </cell>
          <cell r="AK102">
            <v>0</v>
          </cell>
          <cell r="AL102">
            <v>0</v>
          </cell>
          <cell r="AM102">
            <v>9.7000000000000003E-2</v>
          </cell>
          <cell r="AN102">
            <v>9.7000000000000003E-2</v>
          </cell>
          <cell r="AO102">
            <v>9.7000000000000003E-2</v>
          </cell>
          <cell r="AP102">
            <v>0.55000000000000004</v>
          </cell>
          <cell r="AQ102">
            <v>0.55000000000000004</v>
          </cell>
          <cell r="AR102">
            <v>0.55000000000000004</v>
          </cell>
          <cell r="AS102">
            <v>0.92500000000000004</v>
          </cell>
          <cell r="AT102">
            <v>0.92500000000000004</v>
          </cell>
          <cell r="AU102">
            <v>0.92500000000000004</v>
          </cell>
          <cell r="AV102">
            <v>15607</v>
          </cell>
          <cell r="AW102">
            <v>16562</v>
          </cell>
          <cell r="AX102">
            <v>17231</v>
          </cell>
          <cell r="AY102">
            <v>1489</v>
          </cell>
          <cell r="AZ102">
            <v>1580</v>
          </cell>
          <cell r="BA102">
            <v>1644</v>
          </cell>
          <cell r="BB102">
            <v>3096</v>
          </cell>
          <cell r="BC102">
            <v>3096</v>
          </cell>
          <cell r="BD102">
            <v>3096</v>
          </cell>
          <cell r="BE102">
            <v>3204</v>
          </cell>
          <cell r="BF102">
            <v>3204</v>
          </cell>
          <cell r="BG102">
            <v>3204</v>
          </cell>
          <cell r="BH102">
            <v>0.48899999999999999</v>
          </cell>
          <cell r="BI102">
            <v>0.51900000000000002</v>
          </cell>
          <cell r="BJ102">
            <v>0.54</v>
          </cell>
          <cell r="BK102">
            <v>0.47299999999999998</v>
          </cell>
          <cell r="BL102">
            <v>0.502</v>
          </cell>
          <cell r="BM102">
            <v>0.52200000000000002</v>
          </cell>
          <cell r="BN102" t="str">
            <v>B</v>
          </cell>
          <cell r="BO102" t="str">
            <v>B</v>
          </cell>
          <cell r="BP102" t="str">
            <v>B</v>
          </cell>
          <cell r="BQ102" t="str">
            <v>SA</v>
          </cell>
          <cell r="BR102" t="str">
            <v>SA</v>
          </cell>
          <cell r="BS102" t="str">
            <v>SA</v>
          </cell>
          <cell r="BT102">
            <v>15351</v>
          </cell>
          <cell r="BU102">
            <v>16291</v>
          </cell>
          <cell r="BV102">
            <v>16949</v>
          </cell>
          <cell r="BW102">
            <v>3096</v>
          </cell>
          <cell r="BX102">
            <v>3096</v>
          </cell>
          <cell r="BY102">
            <v>3096</v>
          </cell>
          <cell r="BZ102">
            <v>3204</v>
          </cell>
          <cell r="CA102">
            <v>3204</v>
          </cell>
          <cell r="CB102">
            <v>3204</v>
          </cell>
          <cell r="CC102">
            <v>0.48099999999999998</v>
          </cell>
          <cell r="CD102">
            <v>0.51</v>
          </cell>
          <cell r="CE102">
            <v>0.53100000000000003</v>
          </cell>
          <cell r="CF102">
            <v>0.46500000000000002</v>
          </cell>
          <cell r="CG102">
            <v>0.49299999999999999</v>
          </cell>
          <cell r="CH102">
            <v>0.51300000000000001</v>
          </cell>
          <cell r="CI102" t="str">
            <v>B</v>
          </cell>
          <cell r="CJ102" t="str">
            <v>B</v>
          </cell>
          <cell r="CK102" t="str">
            <v>B</v>
          </cell>
          <cell r="CL102" t="str">
            <v>N</v>
          </cell>
        </row>
        <row r="103">
          <cell r="B103" t="str">
            <v>2310.2</v>
          </cell>
          <cell r="C103" t="str">
            <v>COUNTY LINE RD</v>
          </cell>
          <cell r="D103" t="str">
            <v>EAST ROAD (PASCO CO)</v>
          </cell>
          <cell r="E103" t="str">
            <v>WATERFALL DR</v>
          </cell>
          <cell r="F103" t="str">
            <v>38</v>
          </cell>
          <cell r="G103" t="str">
            <v>A</v>
          </cell>
          <cell r="H103">
            <v>1.0042</v>
          </cell>
          <cell r="I103">
            <v>54</v>
          </cell>
          <cell r="J103">
            <v>49</v>
          </cell>
          <cell r="K103">
            <v>56</v>
          </cell>
          <cell r="L103" t="str">
            <v>T</v>
          </cell>
          <cell r="M103" t="str">
            <v>T</v>
          </cell>
          <cell r="N103" t="str">
            <v>T</v>
          </cell>
          <cell r="O103" t="str">
            <v>C</v>
          </cell>
          <cell r="P103" t="str">
            <v>C</v>
          </cell>
          <cell r="Q103" t="str">
            <v>C</v>
          </cell>
          <cell r="R103" t="str">
            <v>SA</v>
          </cell>
          <cell r="S103" t="str">
            <v>SA</v>
          </cell>
          <cell r="T103" t="str">
            <v>SA</v>
          </cell>
          <cell r="U103">
            <v>2</v>
          </cell>
          <cell r="V103">
            <v>2</v>
          </cell>
          <cell r="W103">
            <v>2</v>
          </cell>
          <cell r="X103" t="str">
            <v>CR</v>
          </cell>
          <cell r="Y103" t="str">
            <v>CR</v>
          </cell>
          <cell r="Z103" t="str">
            <v>CR</v>
          </cell>
          <cell r="AA103">
            <v>0</v>
          </cell>
          <cell r="AB103">
            <v>0</v>
          </cell>
          <cell r="AC103">
            <v>0</v>
          </cell>
          <cell r="AD103" t="str">
            <v>N</v>
          </cell>
          <cell r="AE103" t="str">
            <v>N</v>
          </cell>
          <cell r="AF103" t="str">
            <v>N</v>
          </cell>
          <cell r="AG103" t="str">
            <v>2U</v>
          </cell>
          <cell r="AH103" t="str">
            <v>2U</v>
          </cell>
          <cell r="AI103" t="str">
            <v>2U</v>
          </cell>
          <cell r="AJ103">
            <v>1</v>
          </cell>
          <cell r="AK103">
            <v>0</v>
          </cell>
          <cell r="AL103">
            <v>1</v>
          </cell>
          <cell r="AM103">
            <v>9.7000000000000003E-2</v>
          </cell>
          <cell r="AN103">
            <v>9.7000000000000003E-2</v>
          </cell>
          <cell r="AO103">
            <v>9.7000000000000003E-2</v>
          </cell>
          <cell r="AP103">
            <v>0.55000000000000004</v>
          </cell>
          <cell r="AQ103">
            <v>0.55000000000000004</v>
          </cell>
          <cell r="AR103">
            <v>0.55000000000000004</v>
          </cell>
          <cell r="AS103">
            <v>0.92500000000000004</v>
          </cell>
          <cell r="AT103">
            <v>0.92500000000000004</v>
          </cell>
          <cell r="AU103">
            <v>0.92500000000000004</v>
          </cell>
          <cell r="AV103">
            <v>15365</v>
          </cell>
          <cell r="AW103">
            <v>15560</v>
          </cell>
          <cell r="AX103">
            <v>15691</v>
          </cell>
          <cell r="AY103">
            <v>1490</v>
          </cell>
          <cell r="AZ103">
            <v>1750</v>
          </cell>
          <cell r="BA103">
            <v>1522</v>
          </cell>
          <cell r="BB103">
            <v>1418</v>
          </cell>
          <cell r="BC103">
            <v>1418</v>
          </cell>
          <cell r="BD103">
            <v>1418</v>
          </cell>
          <cell r="BE103">
            <v>1512</v>
          </cell>
          <cell r="BF103">
            <v>1512</v>
          </cell>
          <cell r="BG103">
            <v>1512</v>
          </cell>
          <cell r="BH103">
            <v>1.0509999999999999</v>
          </cell>
          <cell r="BI103">
            <v>1.0640000000000001</v>
          </cell>
          <cell r="BJ103">
            <v>1.073</v>
          </cell>
          <cell r="BK103">
            <v>0.98499999999999999</v>
          </cell>
          <cell r="BL103">
            <v>0.998</v>
          </cell>
          <cell r="BM103">
            <v>1.0069999999999999</v>
          </cell>
          <cell r="BN103" t="str">
            <v>D</v>
          </cell>
          <cell r="BO103" t="str">
            <v>D</v>
          </cell>
          <cell r="BP103" t="str">
            <v>F</v>
          </cell>
          <cell r="BQ103" t="str">
            <v>SA</v>
          </cell>
          <cell r="BR103" t="str">
            <v>SA</v>
          </cell>
          <cell r="BS103" t="str">
            <v>SA</v>
          </cell>
          <cell r="BT103">
            <v>16579</v>
          </cell>
          <cell r="BU103">
            <v>18044</v>
          </cell>
          <cell r="BV103">
            <v>17588</v>
          </cell>
          <cell r="BW103">
            <v>1418</v>
          </cell>
          <cell r="BX103">
            <v>1418</v>
          </cell>
          <cell r="BY103">
            <v>1418</v>
          </cell>
          <cell r="BZ103">
            <v>1512</v>
          </cell>
          <cell r="CA103">
            <v>1512</v>
          </cell>
          <cell r="CB103">
            <v>1512</v>
          </cell>
          <cell r="CC103">
            <v>1.1339999999999999</v>
          </cell>
          <cell r="CD103">
            <v>1.234</v>
          </cell>
          <cell r="CE103">
            <v>1.2030000000000001</v>
          </cell>
          <cell r="CF103">
            <v>1.0629999999999999</v>
          </cell>
          <cell r="CG103">
            <v>1.157</v>
          </cell>
          <cell r="CH103">
            <v>1.1279999999999999</v>
          </cell>
          <cell r="CI103" t="str">
            <v>F</v>
          </cell>
          <cell r="CJ103" t="str">
            <v>F</v>
          </cell>
          <cell r="CK103" t="str">
            <v>F</v>
          </cell>
          <cell r="CL103" t="str">
            <v>N</v>
          </cell>
        </row>
        <row r="104">
          <cell r="B104" t="str">
            <v>2320</v>
          </cell>
          <cell r="C104" t="str">
            <v>COUNTY LINE RD</v>
          </cell>
          <cell r="D104" t="str">
            <v>WATERFALL DR</v>
          </cell>
          <cell r="E104" t="str">
            <v>MARINER BLVD</v>
          </cell>
          <cell r="F104" t="str">
            <v>39</v>
          </cell>
          <cell r="G104" t="str">
            <v>A</v>
          </cell>
          <cell r="H104">
            <v>1.0155000000000001</v>
          </cell>
          <cell r="I104">
            <v>54</v>
          </cell>
          <cell r="J104">
            <v>49</v>
          </cell>
          <cell r="K104">
            <v>56</v>
          </cell>
          <cell r="L104" t="str">
            <v>T</v>
          </cell>
          <cell r="M104" t="str">
            <v>T</v>
          </cell>
          <cell r="N104" t="str">
            <v>T</v>
          </cell>
          <cell r="O104" t="str">
            <v>C</v>
          </cell>
          <cell r="P104" t="str">
            <v>C</v>
          </cell>
          <cell r="Q104" t="str">
            <v>C</v>
          </cell>
          <cell r="R104" t="str">
            <v>SA</v>
          </cell>
          <cell r="S104" t="str">
            <v>SA</v>
          </cell>
          <cell r="T104" t="str">
            <v>SA</v>
          </cell>
          <cell r="U104">
            <v>2</v>
          </cell>
          <cell r="V104">
            <v>2</v>
          </cell>
          <cell r="W104">
            <v>2</v>
          </cell>
          <cell r="X104" t="str">
            <v>CR</v>
          </cell>
          <cell r="Y104" t="str">
            <v>CR</v>
          </cell>
          <cell r="Z104" t="str">
            <v>CR</v>
          </cell>
          <cell r="AA104">
            <v>0</v>
          </cell>
          <cell r="AB104">
            <v>0</v>
          </cell>
          <cell r="AC104">
            <v>0</v>
          </cell>
          <cell r="AD104" t="str">
            <v>N</v>
          </cell>
          <cell r="AE104" t="str">
            <v>N</v>
          </cell>
          <cell r="AF104" t="str">
            <v>N</v>
          </cell>
          <cell r="AG104" t="str">
            <v>2U</v>
          </cell>
          <cell r="AH104" t="str">
            <v>2U</v>
          </cell>
          <cell r="AI104" t="str">
            <v>2U</v>
          </cell>
          <cell r="AJ104">
            <v>1</v>
          </cell>
          <cell r="AK104">
            <v>1</v>
          </cell>
          <cell r="AL104">
            <v>1</v>
          </cell>
          <cell r="AM104">
            <v>9.7000000000000003E-2</v>
          </cell>
          <cell r="AN104">
            <v>9.7000000000000003E-2</v>
          </cell>
          <cell r="AO104">
            <v>9.7000000000000003E-2</v>
          </cell>
          <cell r="AP104">
            <v>0.55000000000000004</v>
          </cell>
          <cell r="AQ104">
            <v>0.55000000000000004</v>
          </cell>
          <cell r="AR104">
            <v>0.55000000000000004</v>
          </cell>
          <cell r="AS104">
            <v>0.92500000000000004</v>
          </cell>
          <cell r="AT104">
            <v>0.92500000000000004</v>
          </cell>
          <cell r="AU104">
            <v>0.92500000000000004</v>
          </cell>
          <cell r="AV104">
            <v>17230</v>
          </cell>
          <cell r="AW104">
            <v>18044</v>
          </cell>
          <cell r="AX104">
            <v>18607</v>
          </cell>
          <cell r="AY104">
            <v>1671</v>
          </cell>
          <cell r="AZ104">
            <v>1750</v>
          </cell>
          <cell r="BA104">
            <v>1805</v>
          </cell>
          <cell r="BB104">
            <v>1418</v>
          </cell>
          <cell r="BC104">
            <v>1418</v>
          </cell>
          <cell r="BD104">
            <v>1418</v>
          </cell>
          <cell r="BE104">
            <v>1512</v>
          </cell>
          <cell r="BF104">
            <v>1512</v>
          </cell>
          <cell r="BG104">
            <v>1512</v>
          </cell>
          <cell r="BH104">
            <v>1.1779999999999999</v>
          </cell>
          <cell r="BI104">
            <v>1.234</v>
          </cell>
          <cell r="BJ104">
            <v>1.2729999999999999</v>
          </cell>
          <cell r="BK104">
            <v>1.105</v>
          </cell>
          <cell r="BL104">
            <v>1.157</v>
          </cell>
          <cell r="BM104">
            <v>1.194</v>
          </cell>
          <cell r="BN104" t="str">
            <v>F</v>
          </cell>
          <cell r="BO104" t="str">
            <v>F</v>
          </cell>
          <cell r="BP104" t="str">
            <v>F</v>
          </cell>
          <cell r="BQ104" t="str">
            <v>SA</v>
          </cell>
          <cell r="BR104" t="str">
            <v>SA</v>
          </cell>
          <cell r="BS104" t="str">
            <v>SA</v>
          </cell>
          <cell r="BT104">
            <v>16579</v>
          </cell>
          <cell r="BU104">
            <v>18044</v>
          </cell>
          <cell r="BV104">
            <v>17588</v>
          </cell>
          <cell r="BW104">
            <v>1418</v>
          </cell>
          <cell r="BX104">
            <v>1418</v>
          </cell>
          <cell r="BY104">
            <v>1418</v>
          </cell>
          <cell r="BZ104">
            <v>1512</v>
          </cell>
          <cell r="CA104">
            <v>1512</v>
          </cell>
          <cell r="CB104">
            <v>1512</v>
          </cell>
          <cell r="CC104">
            <v>1.1339999999999999</v>
          </cell>
          <cell r="CD104">
            <v>1.234</v>
          </cell>
          <cell r="CE104">
            <v>1.2030000000000001</v>
          </cell>
          <cell r="CF104">
            <v>1.0629999999999999</v>
          </cell>
          <cell r="CG104">
            <v>1.157</v>
          </cell>
          <cell r="CH104">
            <v>1.1279999999999999</v>
          </cell>
          <cell r="CI104" t="str">
            <v>F</v>
          </cell>
          <cell r="CJ104" t="str">
            <v>F</v>
          </cell>
          <cell r="CK104" t="str">
            <v>F</v>
          </cell>
          <cell r="CL104" t="str">
            <v>N</v>
          </cell>
        </row>
        <row r="105">
          <cell r="B105" t="str">
            <v>2330.1</v>
          </cell>
          <cell r="C105" t="str">
            <v>COUNTY LINE RD</v>
          </cell>
          <cell r="D105" t="str">
            <v>MARINER BLVD</v>
          </cell>
          <cell r="E105" t="str">
            <v>FARNSWORTH BLVD</v>
          </cell>
          <cell r="F105" t="str">
            <v>58</v>
          </cell>
          <cell r="G105" t="str">
            <v>E</v>
          </cell>
          <cell r="H105">
            <v>1.02</v>
          </cell>
          <cell r="I105">
            <v>53</v>
          </cell>
          <cell r="J105">
            <v>54</v>
          </cell>
          <cell r="K105">
            <v>52</v>
          </cell>
          <cell r="L105" t="str">
            <v>A</v>
          </cell>
          <cell r="M105" t="str">
            <v>A</v>
          </cell>
          <cell r="N105" t="str">
            <v>A</v>
          </cell>
          <cell r="O105" t="str">
            <v>C</v>
          </cell>
          <cell r="P105" t="str">
            <v>C</v>
          </cell>
          <cell r="Q105" t="str">
            <v>C</v>
          </cell>
          <cell r="R105" t="str">
            <v>SA</v>
          </cell>
          <cell r="S105" t="str">
            <v>SA</v>
          </cell>
          <cell r="T105" t="str">
            <v>SA</v>
          </cell>
          <cell r="U105">
            <v>2</v>
          </cell>
          <cell r="V105">
            <v>2</v>
          </cell>
          <cell r="W105">
            <v>2</v>
          </cell>
          <cell r="X105" t="str">
            <v>CR</v>
          </cell>
          <cell r="Y105" t="str">
            <v>CR</v>
          </cell>
          <cell r="Z105" t="str">
            <v>CR</v>
          </cell>
          <cell r="AA105">
            <v>0</v>
          </cell>
          <cell r="AB105">
            <v>0</v>
          </cell>
          <cell r="AC105">
            <v>0</v>
          </cell>
          <cell r="AD105" t="str">
            <v>N</v>
          </cell>
          <cell r="AE105" t="str">
            <v>N</v>
          </cell>
          <cell r="AF105" t="str">
            <v>N</v>
          </cell>
          <cell r="AG105" t="str">
            <v>2U</v>
          </cell>
          <cell r="AH105" t="str">
            <v>2U</v>
          </cell>
          <cell r="AI105" t="str">
            <v>2U</v>
          </cell>
          <cell r="AJ105">
            <v>1</v>
          </cell>
          <cell r="AK105">
            <v>1</v>
          </cell>
          <cell r="AL105">
            <v>1</v>
          </cell>
          <cell r="AM105">
            <v>9.2999999999999999E-2</v>
          </cell>
          <cell r="AN105">
            <v>9.2999999999999999E-2</v>
          </cell>
          <cell r="AO105">
            <v>9.2999999999999999E-2</v>
          </cell>
          <cell r="AP105">
            <v>0.6</v>
          </cell>
          <cell r="AQ105">
            <v>0.6</v>
          </cell>
          <cell r="AR105">
            <v>0.6</v>
          </cell>
          <cell r="AS105">
            <v>0.91800000000000004</v>
          </cell>
          <cell r="AT105">
            <v>0.91800000000000004</v>
          </cell>
          <cell r="AU105">
            <v>0.91800000000000004</v>
          </cell>
          <cell r="AV105">
            <v>14539</v>
          </cell>
          <cell r="AW105">
            <v>15429</v>
          </cell>
          <cell r="AX105">
            <v>16052</v>
          </cell>
          <cell r="AY105">
            <v>1352</v>
          </cell>
          <cell r="AZ105">
            <v>1435</v>
          </cell>
          <cell r="BA105">
            <v>1493</v>
          </cell>
          <cell r="BB105">
            <v>1296</v>
          </cell>
          <cell r="BC105">
            <v>1296</v>
          </cell>
          <cell r="BD105">
            <v>1296</v>
          </cell>
          <cell r="BE105">
            <v>843</v>
          </cell>
          <cell r="BF105">
            <v>845</v>
          </cell>
          <cell r="BG105">
            <v>847</v>
          </cell>
          <cell r="BH105">
            <v>1.0429999999999999</v>
          </cell>
          <cell r="BI105">
            <v>1.107</v>
          </cell>
          <cell r="BJ105">
            <v>1.1519999999999999</v>
          </cell>
          <cell r="BK105">
            <v>0.96</v>
          </cell>
          <cell r="BL105">
            <v>1.02</v>
          </cell>
          <cell r="BM105">
            <v>1.06</v>
          </cell>
          <cell r="BN105" t="str">
            <v>C</v>
          </cell>
          <cell r="BO105" t="str">
            <v>D</v>
          </cell>
          <cell r="BP105" t="str">
            <v>D</v>
          </cell>
          <cell r="BQ105" t="str">
            <v>SA</v>
          </cell>
          <cell r="BR105" t="str">
            <v>SA</v>
          </cell>
          <cell r="BS105" t="str">
            <v>SA</v>
          </cell>
          <cell r="BT105">
            <v>14539</v>
          </cell>
          <cell r="BU105">
            <v>15429</v>
          </cell>
          <cell r="BV105">
            <v>16052</v>
          </cell>
          <cell r="BW105">
            <v>1296</v>
          </cell>
          <cell r="BX105">
            <v>1296</v>
          </cell>
          <cell r="BY105">
            <v>1296</v>
          </cell>
          <cell r="BZ105">
            <v>843</v>
          </cell>
          <cell r="CA105">
            <v>845</v>
          </cell>
          <cell r="CB105">
            <v>847</v>
          </cell>
          <cell r="CC105">
            <v>1.04</v>
          </cell>
          <cell r="CD105">
            <v>1.1100000000000001</v>
          </cell>
          <cell r="CE105">
            <v>1.1499999999999999</v>
          </cell>
          <cell r="CF105">
            <v>1.6</v>
          </cell>
          <cell r="CG105">
            <v>1.7</v>
          </cell>
          <cell r="CH105">
            <v>1.76</v>
          </cell>
          <cell r="CI105" t="str">
            <v>C</v>
          </cell>
          <cell r="CJ105" t="str">
            <v>D</v>
          </cell>
          <cell r="CK105" t="str">
            <v>D</v>
          </cell>
          <cell r="CL105" t="str">
            <v>N</v>
          </cell>
        </row>
        <row r="106">
          <cell r="B106" t="str">
            <v>2330.2</v>
          </cell>
          <cell r="C106" t="str">
            <v>COUNTY LINE RD</v>
          </cell>
          <cell r="D106" t="str">
            <v>FARNSWORTH BLVD</v>
          </cell>
          <cell r="E106" t="str">
            <v>LINDEN DR</v>
          </cell>
          <cell r="F106" t="str">
            <v>58</v>
          </cell>
          <cell r="G106" t="str">
            <v>E</v>
          </cell>
          <cell r="H106">
            <v>1.02</v>
          </cell>
          <cell r="I106">
            <v>52</v>
          </cell>
          <cell r="J106">
            <v>53</v>
          </cell>
          <cell r="K106">
            <v>51</v>
          </cell>
          <cell r="L106" t="str">
            <v>T</v>
          </cell>
          <cell r="M106" t="str">
            <v>T</v>
          </cell>
          <cell r="N106" t="str">
            <v>T</v>
          </cell>
          <cell r="O106" t="str">
            <v>C</v>
          </cell>
          <cell r="P106" t="str">
            <v>C</v>
          </cell>
          <cell r="Q106" t="str">
            <v>C</v>
          </cell>
          <cell r="R106" t="str">
            <v>NA</v>
          </cell>
          <cell r="S106" t="str">
            <v>NA</v>
          </cell>
          <cell r="T106" t="str">
            <v>NA</v>
          </cell>
          <cell r="U106">
            <v>2</v>
          </cell>
          <cell r="V106">
            <v>2</v>
          </cell>
          <cell r="W106">
            <v>2</v>
          </cell>
          <cell r="X106" t="str">
            <v>CR</v>
          </cell>
          <cell r="Y106" t="str">
            <v>CR</v>
          </cell>
          <cell r="Z106" t="str">
            <v>CR</v>
          </cell>
          <cell r="AA106">
            <v>0</v>
          </cell>
          <cell r="AB106">
            <v>0</v>
          </cell>
          <cell r="AC106">
            <v>0</v>
          </cell>
          <cell r="AD106" t="str">
            <v>N</v>
          </cell>
          <cell r="AE106" t="str">
            <v>N</v>
          </cell>
          <cell r="AF106" t="str">
            <v>N</v>
          </cell>
          <cell r="AG106" t="str">
            <v>2U</v>
          </cell>
          <cell r="AH106" t="str">
            <v>2U</v>
          </cell>
          <cell r="AI106" t="str">
            <v>2U</v>
          </cell>
          <cell r="AJ106">
            <v>1</v>
          </cell>
          <cell r="AK106">
            <v>1</v>
          </cell>
          <cell r="AL106">
            <v>1</v>
          </cell>
          <cell r="AM106">
            <v>9.2999999999999999E-2</v>
          </cell>
          <cell r="AN106">
            <v>9.2999999999999999E-2</v>
          </cell>
          <cell r="AO106">
            <v>9.2999999999999999E-2</v>
          </cell>
          <cell r="AP106">
            <v>0.6</v>
          </cell>
          <cell r="AQ106">
            <v>0.6</v>
          </cell>
          <cell r="AR106">
            <v>0.6</v>
          </cell>
          <cell r="AS106">
            <v>0.91800000000000004</v>
          </cell>
          <cell r="AT106">
            <v>0.91800000000000004</v>
          </cell>
          <cell r="AU106">
            <v>0.91800000000000004</v>
          </cell>
          <cell r="AV106">
            <v>14539</v>
          </cell>
          <cell r="AW106">
            <v>15429</v>
          </cell>
          <cell r="AX106">
            <v>16052</v>
          </cell>
          <cell r="AY106">
            <v>1352</v>
          </cell>
          <cell r="AZ106">
            <v>1435</v>
          </cell>
          <cell r="BA106">
            <v>1493</v>
          </cell>
          <cell r="BB106">
            <v>1387</v>
          </cell>
          <cell r="BC106">
            <v>1387</v>
          </cell>
          <cell r="BD106">
            <v>1387</v>
          </cell>
          <cell r="BE106">
            <v>2489</v>
          </cell>
          <cell r="BF106">
            <v>2489</v>
          </cell>
          <cell r="BG106">
            <v>2489</v>
          </cell>
          <cell r="BH106">
            <v>0.97499999999999998</v>
          </cell>
          <cell r="BI106">
            <v>1.0349999999999999</v>
          </cell>
          <cell r="BJ106">
            <v>1.0760000000000001</v>
          </cell>
          <cell r="BK106">
            <v>0.54300000000000004</v>
          </cell>
          <cell r="BL106">
            <v>0.57699999999999996</v>
          </cell>
          <cell r="BM106">
            <v>0.6</v>
          </cell>
          <cell r="BN106" t="str">
            <v>C</v>
          </cell>
          <cell r="BO106" t="str">
            <v>D</v>
          </cell>
          <cell r="BP106" t="str">
            <v>D</v>
          </cell>
          <cell r="BQ106" t="str">
            <v>NA</v>
          </cell>
          <cell r="BR106" t="str">
            <v>NA</v>
          </cell>
          <cell r="BS106" t="str">
            <v>NA</v>
          </cell>
          <cell r="BT106">
            <v>14912</v>
          </cell>
          <cell r="BU106">
            <v>15526</v>
          </cell>
          <cell r="BV106">
            <v>15953</v>
          </cell>
          <cell r="BW106">
            <v>1460</v>
          </cell>
          <cell r="BX106">
            <v>1460</v>
          </cell>
          <cell r="BY106">
            <v>1460</v>
          </cell>
          <cell r="BZ106">
            <v>2620</v>
          </cell>
          <cell r="CA106">
            <v>2620</v>
          </cell>
          <cell r="CB106">
            <v>2620</v>
          </cell>
          <cell r="CC106">
            <v>0.95</v>
          </cell>
          <cell r="CD106">
            <v>0.98899999999999999</v>
          </cell>
          <cell r="CE106">
            <v>1.016</v>
          </cell>
          <cell r="CF106">
            <v>0.52900000000000003</v>
          </cell>
          <cell r="CG106">
            <v>0.55100000000000005</v>
          </cell>
          <cell r="CH106">
            <v>0.56599999999999995</v>
          </cell>
          <cell r="CI106" t="str">
            <v>C</v>
          </cell>
          <cell r="CJ106" t="str">
            <v>C</v>
          </cell>
          <cell r="CK106" t="str">
            <v>D</v>
          </cell>
          <cell r="CL106" t="str">
            <v>N</v>
          </cell>
        </row>
        <row r="107">
          <cell r="B107" t="str">
            <v>2340</v>
          </cell>
          <cell r="C107" t="str">
            <v>COUNTY LINE RD</v>
          </cell>
          <cell r="D107" t="str">
            <v>LINDEN DR</v>
          </cell>
          <cell r="E107" t="str">
            <v>ANDERSON SNOW RD</v>
          </cell>
          <cell r="F107" t="str">
            <v>85: 082030</v>
          </cell>
          <cell r="G107" t="str">
            <v>B</v>
          </cell>
          <cell r="H107">
            <v>1.0055000000000001</v>
          </cell>
          <cell r="I107">
            <v>52</v>
          </cell>
          <cell r="J107">
            <v>53</v>
          </cell>
          <cell r="K107">
            <v>51</v>
          </cell>
          <cell r="L107" t="str">
            <v>T</v>
          </cell>
          <cell r="M107" t="str">
            <v>T</v>
          </cell>
          <cell r="N107" t="str">
            <v>T</v>
          </cell>
          <cell r="O107" t="str">
            <v>C</v>
          </cell>
          <cell r="P107" t="str">
            <v>C</v>
          </cell>
          <cell r="Q107" t="str">
            <v>C</v>
          </cell>
          <cell r="R107" t="str">
            <v>NA</v>
          </cell>
          <cell r="S107" t="str">
            <v>NA</v>
          </cell>
          <cell r="T107" t="str">
            <v>NA</v>
          </cell>
          <cell r="U107">
            <v>2</v>
          </cell>
          <cell r="V107">
            <v>2</v>
          </cell>
          <cell r="W107">
            <v>2</v>
          </cell>
          <cell r="X107" t="str">
            <v>CR</v>
          </cell>
          <cell r="Y107" t="str">
            <v>CR</v>
          </cell>
          <cell r="Z107" t="str">
            <v>CR</v>
          </cell>
          <cell r="AA107">
            <v>0</v>
          </cell>
          <cell r="AB107">
            <v>0</v>
          </cell>
          <cell r="AC107">
            <v>0</v>
          </cell>
          <cell r="AD107" t="str">
            <v>N</v>
          </cell>
          <cell r="AE107" t="str">
            <v>N</v>
          </cell>
          <cell r="AF107" t="str">
            <v>N</v>
          </cell>
          <cell r="AG107" t="str">
            <v>2U</v>
          </cell>
          <cell r="AH107" t="str">
            <v>2U</v>
          </cell>
          <cell r="AI107" t="str">
            <v>2U</v>
          </cell>
          <cell r="AJ107">
            <v>0</v>
          </cell>
          <cell r="AK107">
            <v>0</v>
          </cell>
          <cell r="AL107">
            <v>0</v>
          </cell>
          <cell r="AM107">
            <v>9.2999999999999999E-2</v>
          </cell>
          <cell r="AN107">
            <v>9.2999999999999999E-2</v>
          </cell>
          <cell r="AO107">
            <v>9.2999999999999999E-2</v>
          </cell>
          <cell r="AP107">
            <v>0.6</v>
          </cell>
          <cell r="AQ107">
            <v>0.6</v>
          </cell>
          <cell r="AR107">
            <v>0.6</v>
          </cell>
          <cell r="AS107">
            <v>0.91800000000000004</v>
          </cell>
          <cell r="AT107">
            <v>0.91800000000000004</v>
          </cell>
          <cell r="AU107">
            <v>0.91800000000000004</v>
          </cell>
          <cell r="AV107">
            <v>15397</v>
          </cell>
          <cell r="AW107">
            <v>15652</v>
          </cell>
          <cell r="AX107">
            <v>15825</v>
          </cell>
          <cell r="AY107">
            <v>1432</v>
          </cell>
          <cell r="AZ107">
            <v>1456</v>
          </cell>
          <cell r="BA107">
            <v>1472</v>
          </cell>
          <cell r="BB107">
            <v>1387</v>
          </cell>
          <cell r="BC107">
            <v>1387</v>
          </cell>
          <cell r="BD107">
            <v>1387</v>
          </cell>
          <cell r="BE107">
            <v>2489</v>
          </cell>
          <cell r="BF107">
            <v>2489</v>
          </cell>
          <cell r="BG107">
            <v>2489</v>
          </cell>
          <cell r="BH107">
            <v>1.032</v>
          </cell>
          <cell r="BI107">
            <v>1.05</v>
          </cell>
          <cell r="BJ107">
            <v>1.0609999999999999</v>
          </cell>
          <cell r="BK107">
            <v>0.57499999999999996</v>
          </cell>
          <cell r="BL107">
            <v>0.58499999999999996</v>
          </cell>
          <cell r="BM107">
            <v>0.59099999999999997</v>
          </cell>
          <cell r="BN107" t="str">
            <v>D</v>
          </cell>
          <cell r="BO107" t="str">
            <v>D</v>
          </cell>
          <cell r="BP107" t="str">
            <v>D</v>
          </cell>
          <cell r="BQ107" t="str">
            <v>NA</v>
          </cell>
          <cell r="BR107" t="str">
            <v>NA</v>
          </cell>
          <cell r="BS107" t="str">
            <v>NA</v>
          </cell>
          <cell r="BT107">
            <v>14912</v>
          </cell>
          <cell r="BU107">
            <v>15526</v>
          </cell>
          <cell r="BV107">
            <v>15953</v>
          </cell>
          <cell r="BW107">
            <v>1460</v>
          </cell>
          <cell r="BX107">
            <v>1460</v>
          </cell>
          <cell r="BY107">
            <v>1460</v>
          </cell>
          <cell r="BZ107">
            <v>2620</v>
          </cell>
          <cell r="CA107">
            <v>2620</v>
          </cell>
          <cell r="CB107">
            <v>2620</v>
          </cell>
          <cell r="CC107">
            <v>0.95</v>
          </cell>
          <cell r="CD107">
            <v>0.98899999999999999</v>
          </cell>
          <cell r="CE107">
            <v>1.016</v>
          </cell>
          <cell r="CF107">
            <v>0.52900000000000003</v>
          </cell>
          <cell r="CG107">
            <v>0.55100000000000005</v>
          </cell>
          <cell r="CH107">
            <v>0.56599999999999995</v>
          </cell>
          <cell r="CI107" t="str">
            <v>C</v>
          </cell>
          <cell r="CJ107" t="str">
            <v>C</v>
          </cell>
          <cell r="CK107" t="str">
            <v>D</v>
          </cell>
          <cell r="CL107" t="str">
            <v>N</v>
          </cell>
        </row>
        <row r="108">
          <cell r="B108" t="str">
            <v>2350.3</v>
          </cell>
          <cell r="C108" t="str">
            <v>COUNTY LINE RD</v>
          </cell>
          <cell r="D108" t="str">
            <v>N SUNCOAST PKWY (SB RAMP)</v>
          </cell>
          <cell r="E108" t="str">
            <v>ANDERSON SNOW RD</v>
          </cell>
          <cell r="F108" t="str">
            <v>73: 082020</v>
          </cell>
          <cell r="G108" t="str">
            <v>E</v>
          </cell>
          <cell r="H108">
            <v>1.02</v>
          </cell>
          <cell r="I108">
            <v>51</v>
          </cell>
          <cell r="J108">
            <v>52</v>
          </cell>
          <cell r="K108">
            <v>53</v>
          </cell>
          <cell r="L108" t="str">
            <v>T</v>
          </cell>
          <cell r="M108" t="str">
            <v>T</v>
          </cell>
          <cell r="N108" t="str">
            <v>T</v>
          </cell>
          <cell r="O108" t="str">
            <v>C</v>
          </cell>
          <cell r="P108" t="str">
            <v>C</v>
          </cell>
          <cell r="Q108" t="str">
            <v>C</v>
          </cell>
          <cell r="R108" t="str">
            <v>SA</v>
          </cell>
          <cell r="S108" t="str">
            <v>SA</v>
          </cell>
          <cell r="T108" t="str">
            <v>SA</v>
          </cell>
          <cell r="U108">
            <v>2</v>
          </cell>
          <cell r="V108">
            <v>2</v>
          </cell>
          <cell r="W108">
            <v>2</v>
          </cell>
          <cell r="X108" t="str">
            <v>CR</v>
          </cell>
          <cell r="Y108" t="str">
            <v>CR</v>
          </cell>
          <cell r="Z108" t="str">
            <v>CR</v>
          </cell>
          <cell r="AA108">
            <v>0</v>
          </cell>
          <cell r="AB108">
            <v>0</v>
          </cell>
          <cell r="AC108">
            <v>0</v>
          </cell>
          <cell r="AD108" t="str">
            <v>N</v>
          </cell>
          <cell r="AE108" t="str">
            <v>N</v>
          </cell>
          <cell r="AF108" t="str">
            <v>N</v>
          </cell>
          <cell r="AG108" t="str">
            <v>4D</v>
          </cell>
          <cell r="AH108" t="str">
            <v>4D</v>
          </cell>
          <cell r="AI108" t="str">
            <v>4D</v>
          </cell>
          <cell r="AJ108">
            <v>1</v>
          </cell>
          <cell r="AK108">
            <v>1</v>
          </cell>
          <cell r="AL108">
            <v>1</v>
          </cell>
          <cell r="AM108">
            <v>9.2999999999999999E-2</v>
          </cell>
          <cell r="AN108">
            <v>9.2999999999999999E-2</v>
          </cell>
          <cell r="AO108">
            <v>9.2999999999999999E-2</v>
          </cell>
          <cell r="AP108">
            <v>0.6</v>
          </cell>
          <cell r="AQ108">
            <v>0.6</v>
          </cell>
          <cell r="AR108">
            <v>0.6</v>
          </cell>
          <cell r="AS108">
            <v>0.91800000000000004</v>
          </cell>
          <cell r="AT108">
            <v>0.91800000000000004</v>
          </cell>
          <cell r="AU108">
            <v>0.91800000000000004</v>
          </cell>
          <cell r="AV108">
            <v>10140</v>
          </cell>
          <cell r="AW108">
            <v>10760</v>
          </cell>
          <cell r="AX108">
            <v>11195</v>
          </cell>
          <cell r="AY108">
            <v>943</v>
          </cell>
          <cell r="AZ108">
            <v>1001</v>
          </cell>
          <cell r="BA108">
            <v>1041</v>
          </cell>
          <cell r="BB108">
            <v>2178</v>
          </cell>
          <cell r="BC108">
            <v>2178</v>
          </cell>
          <cell r="BD108">
            <v>2178</v>
          </cell>
          <cell r="BE108">
            <v>3060</v>
          </cell>
          <cell r="BF108">
            <v>3060</v>
          </cell>
          <cell r="BG108">
            <v>3060</v>
          </cell>
          <cell r="BH108">
            <v>0.433</v>
          </cell>
          <cell r="BI108">
            <v>0.46</v>
          </cell>
          <cell r="BJ108">
            <v>0.47799999999999998</v>
          </cell>
          <cell r="BK108">
            <v>0.308</v>
          </cell>
          <cell r="BL108">
            <v>0.32700000000000001</v>
          </cell>
          <cell r="BM108">
            <v>0.34</v>
          </cell>
          <cell r="BN108" t="str">
            <v>C</v>
          </cell>
          <cell r="BO108" t="str">
            <v>C</v>
          </cell>
          <cell r="BP108" t="str">
            <v>C</v>
          </cell>
          <cell r="BQ108" t="str">
            <v>SA</v>
          </cell>
          <cell r="BR108" t="str">
            <v>SA</v>
          </cell>
          <cell r="BS108" t="str">
            <v>SA</v>
          </cell>
          <cell r="BT108">
            <v>10146</v>
          </cell>
          <cell r="BU108">
            <v>10777</v>
          </cell>
          <cell r="BV108">
            <v>11219</v>
          </cell>
          <cell r="BW108">
            <v>1098</v>
          </cell>
          <cell r="BX108">
            <v>1098</v>
          </cell>
          <cell r="BY108">
            <v>1098</v>
          </cell>
          <cell r="BZ108">
            <v>2790</v>
          </cell>
          <cell r="CA108">
            <v>2790</v>
          </cell>
          <cell r="CB108">
            <v>2790</v>
          </cell>
          <cell r="CC108">
            <v>0.86</v>
          </cell>
          <cell r="CD108">
            <v>0.91300000000000003</v>
          </cell>
          <cell r="CE108">
            <v>0.95</v>
          </cell>
          <cell r="CF108">
            <v>0.33800000000000002</v>
          </cell>
          <cell r="CG108">
            <v>0.35899999999999999</v>
          </cell>
          <cell r="CH108">
            <v>0.374</v>
          </cell>
          <cell r="CI108" t="str">
            <v>C</v>
          </cell>
          <cell r="CJ108" t="str">
            <v>C</v>
          </cell>
          <cell r="CK108" t="str">
            <v>C</v>
          </cell>
          <cell r="CL108" t="str">
            <v>N</v>
          </cell>
        </row>
        <row r="109">
          <cell r="B109" t="str">
            <v>2350.4</v>
          </cell>
          <cell r="C109" t="str">
            <v>COUNTY LINE RD</v>
          </cell>
          <cell r="D109" t="str">
            <v>N SUNCOAST PKWY (NB RAMP)</v>
          </cell>
          <cell r="E109" t="str">
            <v>N SUNCOAST PKWY (SB RAMP)</v>
          </cell>
          <cell r="F109" t="str">
            <v>73: 082020</v>
          </cell>
          <cell r="G109" t="str">
            <v>B</v>
          </cell>
          <cell r="H109">
            <v>1.0210999999999999</v>
          </cell>
          <cell r="I109">
            <v>51</v>
          </cell>
          <cell r="J109">
            <v>52</v>
          </cell>
          <cell r="K109">
            <v>53</v>
          </cell>
          <cell r="L109" t="str">
            <v>T</v>
          </cell>
          <cell r="M109" t="str">
            <v>T</v>
          </cell>
          <cell r="N109" t="str">
            <v>T</v>
          </cell>
          <cell r="O109" t="str">
            <v>C</v>
          </cell>
          <cell r="P109" t="str">
            <v>C</v>
          </cell>
          <cell r="Q109" t="str">
            <v>C</v>
          </cell>
          <cell r="R109" t="str">
            <v>SA</v>
          </cell>
          <cell r="S109" t="str">
            <v>SA</v>
          </cell>
          <cell r="T109" t="str">
            <v>SA</v>
          </cell>
          <cell r="U109">
            <v>2</v>
          </cell>
          <cell r="V109">
            <v>2</v>
          </cell>
          <cell r="W109">
            <v>2</v>
          </cell>
          <cell r="X109" t="str">
            <v>CR</v>
          </cell>
          <cell r="Y109" t="str">
            <v>CR</v>
          </cell>
          <cell r="Z109" t="str">
            <v>CR</v>
          </cell>
          <cell r="AA109">
            <v>0</v>
          </cell>
          <cell r="AB109">
            <v>0</v>
          </cell>
          <cell r="AC109">
            <v>0</v>
          </cell>
          <cell r="AD109" t="str">
            <v>N</v>
          </cell>
          <cell r="AE109" t="str">
            <v>N</v>
          </cell>
          <cell r="AF109" t="str">
            <v>N</v>
          </cell>
          <cell r="AG109" t="str">
            <v>4D</v>
          </cell>
          <cell r="AH109" t="str">
            <v>4D</v>
          </cell>
          <cell r="AI109" t="str">
            <v>4D</v>
          </cell>
          <cell r="AJ109">
            <v>1</v>
          </cell>
          <cell r="AK109">
            <v>1</v>
          </cell>
          <cell r="AL109">
            <v>1</v>
          </cell>
          <cell r="AM109">
            <v>9.2999999999999999E-2</v>
          </cell>
          <cell r="AN109">
            <v>9.2999999999999999E-2</v>
          </cell>
          <cell r="AO109">
            <v>9.2999999999999999E-2</v>
          </cell>
          <cell r="AP109">
            <v>0.6</v>
          </cell>
          <cell r="AQ109">
            <v>0.6</v>
          </cell>
          <cell r="AR109">
            <v>0.6</v>
          </cell>
          <cell r="AS109">
            <v>0.91800000000000004</v>
          </cell>
          <cell r="AT109">
            <v>0.91800000000000004</v>
          </cell>
          <cell r="AU109">
            <v>0.91800000000000004</v>
          </cell>
          <cell r="AV109">
            <v>10162</v>
          </cell>
          <cell r="AW109">
            <v>10819</v>
          </cell>
          <cell r="AX109">
            <v>11280</v>
          </cell>
          <cell r="AY109">
            <v>945</v>
          </cell>
          <cell r="AZ109">
            <v>1006</v>
          </cell>
          <cell r="BA109">
            <v>1049</v>
          </cell>
          <cell r="BB109">
            <v>1098</v>
          </cell>
          <cell r="BC109">
            <v>1098</v>
          </cell>
          <cell r="BD109">
            <v>1098</v>
          </cell>
          <cell r="BE109">
            <v>2790</v>
          </cell>
          <cell r="BF109">
            <v>2790</v>
          </cell>
          <cell r="BG109">
            <v>2790</v>
          </cell>
          <cell r="BH109">
            <v>0.86099999999999999</v>
          </cell>
          <cell r="BI109">
            <v>0.91600000000000004</v>
          </cell>
          <cell r="BJ109">
            <v>0.95499999999999996</v>
          </cell>
          <cell r="BK109">
            <v>0.33900000000000002</v>
          </cell>
          <cell r="BL109">
            <v>0.36099999999999999</v>
          </cell>
          <cell r="BM109">
            <v>0.376</v>
          </cell>
          <cell r="BN109" t="str">
            <v>C</v>
          </cell>
          <cell r="BO109" t="str">
            <v>C</v>
          </cell>
          <cell r="BP109" t="str">
            <v>C</v>
          </cell>
          <cell r="BQ109" t="str">
            <v>SA</v>
          </cell>
          <cell r="BR109" t="str">
            <v>SA</v>
          </cell>
          <cell r="BS109" t="str">
            <v>SA</v>
          </cell>
          <cell r="BT109">
            <v>10146</v>
          </cell>
          <cell r="BU109">
            <v>10777</v>
          </cell>
          <cell r="BV109">
            <v>11219</v>
          </cell>
          <cell r="BW109">
            <v>1098</v>
          </cell>
          <cell r="BX109">
            <v>1098</v>
          </cell>
          <cell r="BY109">
            <v>1098</v>
          </cell>
          <cell r="BZ109">
            <v>2790</v>
          </cell>
          <cell r="CA109">
            <v>2790</v>
          </cell>
          <cell r="CB109">
            <v>2790</v>
          </cell>
          <cell r="CC109">
            <v>0.86</v>
          </cell>
          <cell r="CD109">
            <v>0.91300000000000003</v>
          </cell>
          <cell r="CE109">
            <v>0.95</v>
          </cell>
          <cell r="CF109">
            <v>0.33800000000000002</v>
          </cell>
          <cell r="CG109">
            <v>0.35899999999999999</v>
          </cell>
          <cell r="CH109">
            <v>0.374</v>
          </cell>
          <cell r="CI109" t="str">
            <v>C</v>
          </cell>
          <cell r="CJ109" t="str">
            <v>C</v>
          </cell>
          <cell r="CK109" t="str">
            <v>C</v>
          </cell>
          <cell r="CL109" t="str">
            <v>N</v>
          </cell>
        </row>
        <row r="110">
          <cell r="B110" t="str">
            <v>2355</v>
          </cell>
          <cell r="C110" t="str">
            <v>COUNTY LINE RD</v>
          </cell>
          <cell r="D110" t="str">
            <v>BROAD ST (US41/SR45)</v>
          </cell>
          <cell r="E110" t="str">
            <v>N SUNCOAST PKWY (NB RAMP)</v>
          </cell>
          <cell r="F110" t="str">
            <v>73: 082020</v>
          </cell>
          <cell r="G110" t="str">
            <v>B</v>
          </cell>
          <cell r="H110">
            <v>1.0210999999999999</v>
          </cell>
          <cell r="I110">
            <v>49</v>
          </cell>
          <cell r="J110">
            <v>51</v>
          </cell>
          <cell r="K110">
            <v>54</v>
          </cell>
          <cell r="L110" t="str">
            <v>T</v>
          </cell>
          <cell r="M110" t="str">
            <v>T</v>
          </cell>
          <cell r="N110" t="str">
            <v>T</v>
          </cell>
          <cell r="O110" t="str">
            <v>C</v>
          </cell>
          <cell r="P110" t="str">
            <v>C</v>
          </cell>
          <cell r="Q110" t="str">
            <v>C</v>
          </cell>
          <cell r="R110" t="str">
            <v>SA</v>
          </cell>
          <cell r="S110" t="str">
            <v>SA</v>
          </cell>
          <cell r="T110" t="str">
            <v>SA</v>
          </cell>
          <cell r="U110">
            <v>2</v>
          </cell>
          <cell r="V110">
            <v>2</v>
          </cell>
          <cell r="W110">
            <v>2</v>
          </cell>
          <cell r="X110" t="str">
            <v>CR</v>
          </cell>
          <cell r="Y110" t="str">
            <v>CR</v>
          </cell>
          <cell r="Z110" t="str">
            <v>CR</v>
          </cell>
          <cell r="AA110">
            <v>0</v>
          </cell>
          <cell r="AB110">
            <v>0</v>
          </cell>
          <cell r="AC110">
            <v>0</v>
          </cell>
          <cell r="AD110" t="str">
            <v>N</v>
          </cell>
          <cell r="AE110" t="str">
            <v>N</v>
          </cell>
          <cell r="AF110" t="str">
            <v>N</v>
          </cell>
          <cell r="AG110" t="str">
            <v>2U</v>
          </cell>
          <cell r="AH110" t="str">
            <v>2U</v>
          </cell>
          <cell r="AI110" t="str">
            <v>2U</v>
          </cell>
          <cell r="AJ110">
            <v>1</v>
          </cell>
          <cell r="AK110">
            <v>1</v>
          </cell>
          <cell r="AL110">
            <v>1</v>
          </cell>
          <cell r="AM110">
            <v>9.2999999999999999E-2</v>
          </cell>
          <cell r="AN110">
            <v>9.2999999999999999E-2</v>
          </cell>
          <cell r="AO110">
            <v>9.2999999999999999E-2</v>
          </cell>
          <cell r="AP110">
            <v>0.6</v>
          </cell>
          <cell r="AQ110">
            <v>0.6</v>
          </cell>
          <cell r="AR110">
            <v>0.6</v>
          </cell>
          <cell r="AS110">
            <v>0.91800000000000004</v>
          </cell>
          <cell r="AT110">
            <v>0.91800000000000004</v>
          </cell>
          <cell r="AU110">
            <v>0.91800000000000004</v>
          </cell>
          <cell r="AV110">
            <v>10162</v>
          </cell>
          <cell r="AW110">
            <v>10819</v>
          </cell>
          <cell r="AX110">
            <v>11280</v>
          </cell>
          <cell r="AY110">
            <v>945</v>
          </cell>
          <cell r="AZ110">
            <v>1006</v>
          </cell>
          <cell r="BA110">
            <v>1049</v>
          </cell>
          <cell r="BB110">
            <v>1350</v>
          </cell>
          <cell r="BC110">
            <v>1350</v>
          </cell>
          <cell r="BD110">
            <v>1350</v>
          </cell>
          <cell r="BE110">
            <v>1440</v>
          </cell>
          <cell r="BF110">
            <v>1440</v>
          </cell>
          <cell r="BG110">
            <v>1440</v>
          </cell>
          <cell r="BH110">
            <v>0.7</v>
          </cell>
          <cell r="BI110">
            <v>0.745</v>
          </cell>
          <cell r="BJ110">
            <v>0.77700000000000002</v>
          </cell>
          <cell r="BK110">
            <v>0.65600000000000003</v>
          </cell>
          <cell r="BL110">
            <v>0.69899999999999995</v>
          </cell>
          <cell r="BM110">
            <v>0.72799999999999998</v>
          </cell>
          <cell r="BN110" t="str">
            <v>C</v>
          </cell>
          <cell r="BO110" t="str">
            <v>C</v>
          </cell>
          <cell r="BP110" t="str">
            <v>C</v>
          </cell>
          <cell r="BQ110" t="str">
            <v>SA</v>
          </cell>
          <cell r="BR110" t="str">
            <v>SA</v>
          </cell>
          <cell r="BS110" t="str">
            <v>SA</v>
          </cell>
          <cell r="BT110">
            <v>10162</v>
          </cell>
          <cell r="BU110">
            <v>10819</v>
          </cell>
          <cell r="BV110">
            <v>11280</v>
          </cell>
          <cell r="BW110">
            <v>1350</v>
          </cell>
          <cell r="BX110">
            <v>1350</v>
          </cell>
          <cell r="BY110">
            <v>1350</v>
          </cell>
          <cell r="BZ110">
            <v>1440</v>
          </cell>
          <cell r="CA110">
            <v>1440</v>
          </cell>
          <cell r="CB110">
            <v>1440</v>
          </cell>
          <cell r="CC110">
            <v>0.7</v>
          </cell>
          <cell r="CD110">
            <v>0.745</v>
          </cell>
          <cell r="CE110">
            <v>0.77700000000000002</v>
          </cell>
          <cell r="CF110">
            <v>0.65600000000000003</v>
          </cell>
          <cell r="CG110">
            <v>0.69899999999999995</v>
          </cell>
          <cell r="CH110">
            <v>0.72799999999999998</v>
          </cell>
          <cell r="CI110" t="str">
            <v>C</v>
          </cell>
          <cell r="CJ110" t="str">
            <v>C</v>
          </cell>
          <cell r="CK110" t="str">
            <v>C</v>
          </cell>
          <cell r="CL110" t="str">
            <v>N</v>
          </cell>
        </row>
        <row r="111">
          <cell r="B111" t="str">
            <v>11060</v>
          </cell>
          <cell r="C111" t="str">
            <v>CROOM RD</v>
          </cell>
          <cell r="D111" t="str">
            <v>BROAD ST (US41/SR45)</v>
          </cell>
          <cell r="E111" t="str">
            <v>MCINTYRE RD</v>
          </cell>
          <cell r="F111" t="str">
            <v>63</v>
          </cell>
          <cell r="G111" t="str">
            <v>A</v>
          </cell>
          <cell r="H111">
            <v>1.0158</v>
          </cell>
          <cell r="I111">
            <v>55</v>
          </cell>
          <cell r="J111">
            <v>55</v>
          </cell>
          <cell r="K111">
            <v>57</v>
          </cell>
          <cell r="L111" t="str">
            <v>T</v>
          </cell>
          <cell r="M111" t="str">
            <v>T</v>
          </cell>
          <cell r="N111" t="str">
            <v>T</v>
          </cell>
          <cell r="O111" t="str">
            <v>D</v>
          </cell>
          <cell r="P111" t="str">
            <v>D</v>
          </cell>
          <cell r="Q111" t="str">
            <v>D</v>
          </cell>
          <cell r="R111" t="str">
            <v>NA</v>
          </cell>
          <cell r="S111" t="str">
            <v>NA</v>
          </cell>
          <cell r="T111" t="str">
            <v>NA</v>
          </cell>
          <cell r="U111">
            <v>4</v>
          </cell>
          <cell r="V111">
            <v>4</v>
          </cell>
          <cell r="W111">
            <v>4</v>
          </cell>
          <cell r="X111" t="str">
            <v>CR</v>
          </cell>
          <cell r="Y111" t="str">
            <v>CR</v>
          </cell>
          <cell r="Z111" t="str">
            <v>CR</v>
          </cell>
          <cell r="AA111">
            <v>0</v>
          </cell>
          <cell r="AB111">
            <v>0</v>
          </cell>
          <cell r="AC111">
            <v>0</v>
          </cell>
          <cell r="AD111" t="str">
            <v>N</v>
          </cell>
          <cell r="AE111" t="str">
            <v>N</v>
          </cell>
          <cell r="AF111" t="str">
            <v>N</v>
          </cell>
          <cell r="AG111" t="str">
            <v>2U</v>
          </cell>
          <cell r="AH111" t="str">
            <v>2U</v>
          </cell>
          <cell r="AI111" t="str">
            <v>2U</v>
          </cell>
          <cell r="AJ111">
            <v>0</v>
          </cell>
          <cell r="AK111">
            <v>0</v>
          </cell>
          <cell r="AL111">
            <v>0</v>
          </cell>
          <cell r="AM111">
            <v>0.1</v>
          </cell>
          <cell r="AN111">
            <v>0.1</v>
          </cell>
          <cell r="AO111">
            <v>0.1</v>
          </cell>
          <cell r="AP111">
            <v>0.55000000000000004</v>
          </cell>
          <cell r="AQ111">
            <v>0.55000000000000004</v>
          </cell>
          <cell r="AR111">
            <v>0.55000000000000004</v>
          </cell>
          <cell r="AS111">
            <v>0.89500000000000002</v>
          </cell>
          <cell r="AT111">
            <v>0.89500000000000002</v>
          </cell>
          <cell r="AU111">
            <v>0.89500000000000002</v>
          </cell>
          <cell r="AV111">
            <v>3290</v>
          </cell>
          <cell r="AW111">
            <v>3448</v>
          </cell>
          <cell r="AX111">
            <v>3558</v>
          </cell>
          <cell r="AY111">
            <v>329</v>
          </cell>
          <cell r="AZ111">
            <v>345</v>
          </cell>
          <cell r="BA111">
            <v>356</v>
          </cell>
          <cell r="BB111">
            <v>1500</v>
          </cell>
          <cell r="BC111">
            <v>1500</v>
          </cell>
          <cell r="BD111">
            <v>1500</v>
          </cell>
          <cell r="BE111">
            <v>1912</v>
          </cell>
          <cell r="BF111">
            <v>1912</v>
          </cell>
          <cell r="BG111">
            <v>1912</v>
          </cell>
          <cell r="BH111">
            <v>0.219</v>
          </cell>
          <cell r="BI111">
            <v>0.23</v>
          </cell>
          <cell r="BJ111">
            <v>0.23699999999999999</v>
          </cell>
          <cell r="BK111">
            <v>0.17199999999999999</v>
          </cell>
          <cell r="BL111">
            <v>0.18</v>
          </cell>
          <cell r="BM111">
            <v>0.186</v>
          </cell>
          <cell r="BN111" t="str">
            <v>B</v>
          </cell>
          <cell r="BO111" t="str">
            <v>B</v>
          </cell>
          <cell r="BP111" t="str">
            <v>B</v>
          </cell>
          <cell r="BQ111" t="str">
            <v>NA</v>
          </cell>
          <cell r="BR111" t="str">
            <v>NA</v>
          </cell>
          <cell r="BS111" t="str">
            <v>NA</v>
          </cell>
          <cell r="BT111">
            <v>3290</v>
          </cell>
          <cell r="BU111">
            <v>3448</v>
          </cell>
          <cell r="BV111">
            <v>3558</v>
          </cell>
          <cell r="BW111">
            <v>2000</v>
          </cell>
          <cell r="BX111">
            <v>2000</v>
          </cell>
          <cell r="BY111">
            <v>2000</v>
          </cell>
          <cell r="BZ111">
            <v>2550</v>
          </cell>
          <cell r="CA111">
            <v>2550</v>
          </cell>
          <cell r="CB111">
            <v>2550</v>
          </cell>
          <cell r="CC111">
            <v>0.16400000000000001</v>
          </cell>
          <cell r="CD111">
            <v>0.17199999999999999</v>
          </cell>
          <cell r="CE111">
            <v>0.17799999999999999</v>
          </cell>
          <cell r="CF111">
            <v>0.129</v>
          </cell>
          <cell r="CG111">
            <v>0.13500000000000001</v>
          </cell>
          <cell r="CH111">
            <v>0.14000000000000001</v>
          </cell>
          <cell r="CI111" t="str">
            <v>B</v>
          </cell>
          <cell r="CJ111" t="str">
            <v>B</v>
          </cell>
          <cell r="CK111" t="str">
            <v>B</v>
          </cell>
          <cell r="CL111" t="str">
            <v>N</v>
          </cell>
        </row>
        <row r="112">
          <cell r="B112" t="str">
            <v>11070</v>
          </cell>
          <cell r="C112" t="str">
            <v>CROOM RD</v>
          </cell>
          <cell r="D112" t="str">
            <v>MCINTYRE RD</v>
          </cell>
          <cell r="E112" t="str">
            <v>YONTZ RD EXT</v>
          </cell>
          <cell r="F112" t="str">
            <v>63</v>
          </cell>
          <cell r="G112" t="str">
            <v>A</v>
          </cell>
          <cell r="H112">
            <v>1.0158</v>
          </cell>
          <cell r="I112">
            <v>55</v>
          </cell>
          <cell r="J112">
            <v>55</v>
          </cell>
          <cell r="K112">
            <v>57</v>
          </cell>
          <cell r="L112" t="str">
            <v>T</v>
          </cell>
          <cell r="M112" t="str">
            <v>T</v>
          </cell>
          <cell r="N112" t="str">
            <v>T</v>
          </cell>
          <cell r="O112" t="str">
            <v>D</v>
          </cell>
          <cell r="P112" t="str">
            <v>D</v>
          </cell>
          <cell r="Q112" t="str">
            <v>D</v>
          </cell>
          <cell r="R112" t="str">
            <v>NA</v>
          </cell>
          <cell r="S112" t="str">
            <v>NA</v>
          </cell>
          <cell r="T112" t="str">
            <v>NA</v>
          </cell>
          <cell r="U112">
            <v>4</v>
          </cell>
          <cell r="V112">
            <v>4</v>
          </cell>
          <cell r="W112">
            <v>4</v>
          </cell>
          <cell r="X112" t="str">
            <v>CR</v>
          </cell>
          <cell r="Y112" t="str">
            <v>CR</v>
          </cell>
          <cell r="Z112" t="str">
            <v>CR</v>
          </cell>
          <cell r="AA112">
            <v>0</v>
          </cell>
          <cell r="AB112">
            <v>0</v>
          </cell>
          <cell r="AC112">
            <v>0</v>
          </cell>
          <cell r="AD112" t="str">
            <v>N</v>
          </cell>
          <cell r="AE112" t="str">
            <v>N</v>
          </cell>
          <cell r="AF112" t="str">
            <v>N</v>
          </cell>
          <cell r="AG112" t="str">
            <v>2U</v>
          </cell>
          <cell r="AH112" t="str">
            <v>2U</v>
          </cell>
          <cell r="AI112" t="str">
            <v>2U</v>
          </cell>
          <cell r="AJ112">
            <v>0</v>
          </cell>
          <cell r="AK112">
            <v>0</v>
          </cell>
          <cell r="AL112">
            <v>0</v>
          </cell>
          <cell r="AM112">
            <v>0.1</v>
          </cell>
          <cell r="AN112">
            <v>0.1</v>
          </cell>
          <cell r="AO112">
            <v>0.1</v>
          </cell>
          <cell r="AP112">
            <v>0.55000000000000004</v>
          </cell>
          <cell r="AQ112">
            <v>0.55000000000000004</v>
          </cell>
          <cell r="AR112">
            <v>0.55000000000000004</v>
          </cell>
          <cell r="AS112">
            <v>0.89500000000000002</v>
          </cell>
          <cell r="AT112">
            <v>0.89500000000000002</v>
          </cell>
          <cell r="AU112">
            <v>0.89500000000000002</v>
          </cell>
          <cell r="AV112">
            <v>3290</v>
          </cell>
          <cell r="AW112">
            <v>3448</v>
          </cell>
          <cell r="AX112">
            <v>3558</v>
          </cell>
          <cell r="AY112">
            <v>329</v>
          </cell>
          <cell r="AZ112">
            <v>345</v>
          </cell>
          <cell r="BA112">
            <v>356</v>
          </cell>
          <cell r="BB112">
            <v>1500</v>
          </cell>
          <cell r="BC112">
            <v>1500</v>
          </cell>
          <cell r="BD112">
            <v>1500</v>
          </cell>
          <cell r="BE112">
            <v>1912</v>
          </cell>
          <cell r="BF112">
            <v>1912</v>
          </cell>
          <cell r="BG112">
            <v>1912</v>
          </cell>
          <cell r="BH112">
            <v>0.219</v>
          </cell>
          <cell r="BI112">
            <v>0.23</v>
          </cell>
          <cell r="BJ112">
            <v>0.23699999999999999</v>
          </cell>
          <cell r="BK112">
            <v>0.17199999999999999</v>
          </cell>
          <cell r="BL112">
            <v>0.18</v>
          </cell>
          <cell r="BM112">
            <v>0.186</v>
          </cell>
          <cell r="BN112" t="str">
            <v>B</v>
          </cell>
          <cell r="BO112" t="str">
            <v>B</v>
          </cell>
          <cell r="BP112" t="str">
            <v>B</v>
          </cell>
          <cell r="BQ112" t="str">
            <v>NA</v>
          </cell>
          <cell r="BR112" t="str">
            <v>NA</v>
          </cell>
          <cell r="BS112" t="str">
            <v>NA</v>
          </cell>
          <cell r="BT112">
            <v>3290</v>
          </cell>
          <cell r="BU112">
            <v>3448</v>
          </cell>
          <cell r="BV112">
            <v>3558</v>
          </cell>
          <cell r="BW112">
            <v>2000</v>
          </cell>
          <cell r="BX112">
            <v>2000</v>
          </cell>
          <cell r="BY112">
            <v>2000</v>
          </cell>
          <cell r="BZ112">
            <v>2550</v>
          </cell>
          <cell r="CA112">
            <v>2550</v>
          </cell>
          <cell r="CB112">
            <v>2550</v>
          </cell>
          <cell r="CC112">
            <v>0.16400000000000001</v>
          </cell>
          <cell r="CD112">
            <v>0.17199999999999999</v>
          </cell>
          <cell r="CE112">
            <v>0.17799999999999999</v>
          </cell>
          <cell r="CF112">
            <v>0.129</v>
          </cell>
          <cell r="CG112">
            <v>0.13500000000000001</v>
          </cell>
          <cell r="CH112">
            <v>0.14000000000000001</v>
          </cell>
          <cell r="CI112" t="str">
            <v>B</v>
          </cell>
          <cell r="CJ112" t="str">
            <v>B</v>
          </cell>
          <cell r="CK112" t="str">
            <v>B</v>
          </cell>
          <cell r="CL112" t="str">
            <v>N</v>
          </cell>
        </row>
        <row r="113">
          <cell r="B113" t="str">
            <v>11080</v>
          </cell>
          <cell r="C113" t="str">
            <v>CROOM RD</v>
          </cell>
          <cell r="D113" t="str">
            <v>YONTZ RD EXT</v>
          </cell>
          <cell r="E113" t="str">
            <v>WEATHERLY RD</v>
          </cell>
          <cell r="F113" t="str">
            <v>63</v>
          </cell>
          <cell r="G113" t="str">
            <v>A</v>
          </cell>
          <cell r="H113">
            <v>1.0158</v>
          </cell>
          <cell r="I113">
            <v>55</v>
          </cell>
          <cell r="J113">
            <v>55</v>
          </cell>
          <cell r="K113">
            <v>57</v>
          </cell>
          <cell r="L113" t="str">
            <v>T</v>
          </cell>
          <cell r="M113" t="str">
            <v>T</v>
          </cell>
          <cell r="N113" t="str">
            <v>T</v>
          </cell>
          <cell r="O113" t="str">
            <v>D</v>
          </cell>
          <cell r="P113" t="str">
            <v>D</v>
          </cell>
          <cell r="Q113" t="str">
            <v>D</v>
          </cell>
          <cell r="R113" t="str">
            <v>NA</v>
          </cell>
          <cell r="S113" t="str">
            <v>NA</v>
          </cell>
          <cell r="T113" t="str">
            <v>NA</v>
          </cell>
          <cell r="U113">
            <v>4</v>
          </cell>
          <cell r="V113">
            <v>4</v>
          </cell>
          <cell r="W113">
            <v>4</v>
          </cell>
          <cell r="X113" t="str">
            <v>CR</v>
          </cell>
          <cell r="Y113" t="str">
            <v>CR</v>
          </cell>
          <cell r="Z113" t="str">
            <v>CR</v>
          </cell>
          <cell r="AA113">
            <v>0</v>
          </cell>
          <cell r="AB113">
            <v>0</v>
          </cell>
          <cell r="AC113">
            <v>0</v>
          </cell>
          <cell r="AD113" t="str">
            <v>N</v>
          </cell>
          <cell r="AE113" t="str">
            <v>N</v>
          </cell>
          <cell r="AF113" t="str">
            <v>N</v>
          </cell>
          <cell r="AG113" t="str">
            <v>2U</v>
          </cell>
          <cell r="AH113" t="str">
            <v>2U</v>
          </cell>
          <cell r="AI113" t="str">
            <v>2U</v>
          </cell>
          <cell r="AJ113">
            <v>0</v>
          </cell>
          <cell r="AK113">
            <v>0</v>
          </cell>
          <cell r="AL113">
            <v>0</v>
          </cell>
          <cell r="AM113">
            <v>0.1</v>
          </cell>
          <cell r="AN113">
            <v>0.1</v>
          </cell>
          <cell r="AO113">
            <v>0.1</v>
          </cell>
          <cell r="AP113">
            <v>0.55000000000000004</v>
          </cell>
          <cell r="AQ113">
            <v>0.55000000000000004</v>
          </cell>
          <cell r="AR113">
            <v>0.55000000000000004</v>
          </cell>
          <cell r="AS113">
            <v>0.89500000000000002</v>
          </cell>
          <cell r="AT113">
            <v>0.89500000000000002</v>
          </cell>
          <cell r="AU113">
            <v>0.89500000000000002</v>
          </cell>
          <cell r="AV113">
            <v>3290</v>
          </cell>
          <cell r="AW113">
            <v>3448</v>
          </cell>
          <cell r="AX113">
            <v>3558</v>
          </cell>
          <cell r="AY113">
            <v>329</v>
          </cell>
          <cell r="AZ113">
            <v>345</v>
          </cell>
          <cell r="BA113">
            <v>356</v>
          </cell>
          <cell r="BB113">
            <v>1500</v>
          </cell>
          <cell r="BC113">
            <v>1500</v>
          </cell>
          <cell r="BD113">
            <v>1500</v>
          </cell>
          <cell r="BE113">
            <v>1912</v>
          </cell>
          <cell r="BF113">
            <v>1912</v>
          </cell>
          <cell r="BG113">
            <v>1912</v>
          </cell>
          <cell r="BH113">
            <v>0.219</v>
          </cell>
          <cell r="BI113">
            <v>0.23</v>
          </cell>
          <cell r="BJ113">
            <v>0.23699999999999999</v>
          </cell>
          <cell r="BK113">
            <v>0.17199999999999999</v>
          </cell>
          <cell r="BL113">
            <v>0.18</v>
          </cell>
          <cell r="BM113">
            <v>0.186</v>
          </cell>
          <cell r="BN113" t="str">
            <v>B</v>
          </cell>
          <cell r="BO113" t="str">
            <v>B</v>
          </cell>
          <cell r="BP113" t="str">
            <v>B</v>
          </cell>
          <cell r="BQ113" t="str">
            <v>NA</v>
          </cell>
          <cell r="BR113" t="str">
            <v>NA</v>
          </cell>
          <cell r="BS113" t="str">
            <v>NA</v>
          </cell>
          <cell r="BT113">
            <v>3290</v>
          </cell>
          <cell r="BU113">
            <v>3448</v>
          </cell>
          <cell r="BV113">
            <v>3558</v>
          </cell>
          <cell r="BW113">
            <v>2000</v>
          </cell>
          <cell r="BX113">
            <v>2000</v>
          </cell>
          <cell r="BY113">
            <v>2000</v>
          </cell>
          <cell r="BZ113">
            <v>2550</v>
          </cell>
          <cell r="CA113">
            <v>2550</v>
          </cell>
          <cell r="CB113">
            <v>2550</v>
          </cell>
          <cell r="CC113">
            <v>0.16400000000000001</v>
          </cell>
          <cell r="CD113">
            <v>0.17199999999999999</v>
          </cell>
          <cell r="CE113">
            <v>0.17799999999999999</v>
          </cell>
          <cell r="CF113">
            <v>0.129</v>
          </cell>
          <cell r="CG113">
            <v>0.13500000000000001</v>
          </cell>
          <cell r="CH113">
            <v>0.14000000000000001</v>
          </cell>
          <cell r="CI113" t="str">
            <v>B</v>
          </cell>
          <cell r="CJ113" t="str">
            <v>B</v>
          </cell>
          <cell r="CK113" t="str">
            <v>B</v>
          </cell>
          <cell r="CL113" t="str">
            <v>N</v>
          </cell>
        </row>
        <row r="114">
          <cell r="B114" t="str">
            <v>11090</v>
          </cell>
          <cell r="C114" t="str">
            <v>CROOM RD</v>
          </cell>
          <cell r="D114" t="str">
            <v>WEATHERLY RD</v>
          </cell>
          <cell r="E114" t="str">
            <v>MONDON HILL RD</v>
          </cell>
          <cell r="F114" t="str">
            <v>63</v>
          </cell>
          <cell r="G114" t="str">
            <v>A</v>
          </cell>
          <cell r="H114">
            <v>1.0158</v>
          </cell>
          <cell r="I114">
            <v>55</v>
          </cell>
          <cell r="J114">
            <v>55</v>
          </cell>
          <cell r="K114">
            <v>57</v>
          </cell>
          <cell r="L114" t="str">
            <v>T</v>
          </cell>
          <cell r="M114" t="str">
            <v>T</v>
          </cell>
          <cell r="N114" t="str">
            <v>T</v>
          </cell>
          <cell r="O114" t="str">
            <v>D</v>
          </cell>
          <cell r="P114" t="str">
            <v>D</v>
          </cell>
          <cell r="Q114" t="str">
            <v>D</v>
          </cell>
          <cell r="R114" t="str">
            <v>NA</v>
          </cell>
          <cell r="S114" t="str">
            <v>NA</v>
          </cell>
          <cell r="T114" t="str">
            <v>NA</v>
          </cell>
          <cell r="U114">
            <v>4</v>
          </cell>
          <cell r="V114">
            <v>4</v>
          </cell>
          <cell r="W114">
            <v>4</v>
          </cell>
          <cell r="X114" t="str">
            <v>CR</v>
          </cell>
          <cell r="Y114" t="str">
            <v>CR</v>
          </cell>
          <cell r="Z114" t="str">
            <v>CR</v>
          </cell>
          <cell r="AA114">
            <v>0</v>
          </cell>
          <cell r="AB114">
            <v>0</v>
          </cell>
          <cell r="AC114">
            <v>0</v>
          </cell>
          <cell r="AD114" t="str">
            <v>N</v>
          </cell>
          <cell r="AE114" t="str">
            <v>N</v>
          </cell>
          <cell r="AF114" t="str">
            <v>N</v>
          </cell>
          <cell r="AG114" t="str">
            <v>2U</v>
          </cell>
          <cell r="AH114" t="str">
            <v>2U</v>
          </cell>
          <cell r="AI114" t="str">
            <v>2U</v>
          </cell>
          <cell r="AJ114">
            <v>0</v>
          </cell>
          <cell r="AK114">
            <v>0</v>
          </cell>
          <cell r="AL114">
            <v>0</v>
          </cell>
          <cell r="AM114">
            <v>0.1</v>
          </cell>
          <cell r="AN114">
            <v>0.1</v>
          </cell>
          <cell r="AO114">
            <v>0.1</v>
          </cell>
          <cell r="AP114">
            <v>0.55000000000000004</v>
          </cell>
          <cell r="AQ114">
            <v>0.55000000000000004</v>
          </cell>
          <cell r="AR114">
            <v>0.55000000000000004</v>
          </cell>
          <cell r="AS114">
            <v>0.89500000000000002</v>
          </cell>
          <cell r="AT114">
            <v>0.89500000000000002</v>
          </cell>
          <cell r="AU114">
            <v>0.89500000000000002</v>
          </cell>
          <cell r="AV114">
            <v>3290</v>
          </cell>
          <cell r="AW114">
            <v>3448</v>
          </cell>
          <cell r="AX114">
            <v>3558</v>
          </cell>
          <cell r="AY114">
            <v>329</v>
          </cell>
          <cell r="AZ114">
            <v>345</v>
          </cell>
          <cell r="BA114">
            <v>356</v>
          </cell>
          <cell r="BB114">
            <v>1500</v>
          </cell>
          <cell r="BC114">
            <v>1500</v>
          </cell>
          <cell r="BD114">
            <v>1500</v>
          </cell>
          <cell r="BE114">
            <v>1912</v>
          </cell>
          <cell r="BF114">
            <v>1912</v>
          </cell>
          <cell r="BG114">
            <v>1912</v>
          </cell>
          <cell r="BH114">
            <v>0.219</v>
          </cell>
          <cell r="BI114">
            <v>0.23</v>
          </cell>
          <cell r="BJ114">
            <v>0.23699999999999999</v>
          </cell>
          <cell r="BK114">
            <v>0.17199999999999999</v>
          </cell>
          <cell r="BL114">
            <v>0.18</v>
          </cell>
          <cell r="BM114">
            <v>0.186</v>
          </cell>
          <cell r="BN114" t="str">
            <v>B</v>
          </cell>
          <cell r="BO114" t="str">
            <v>B</v>
          </cell>
          <cell r="BP114" t="str">
            <v>B</v>
          </cell>
          <cell r="BQ114" t="str">
            <v>NA</v>
          </cell>
          <cell r="BR114" t="str">
            <v>NA</v>
          </cell>
          <cell r="BS114" t="str">
            <v>NA</v>
          </cell>
          <cell r="BT114">
            <v>3290</v>
          </cell>
          <cell r="BU114">
            <v>3448</v>
          </cell>
          <cell r="BV114">
            <v>3558</v>
          </cell>
          <cell r="BW114">
            <v>2000</v>
          </cell>
          <cell r="BX114">
            <v>2000</v>
          </cell>
          <cell r="BY114">
            <v>2000</v>
          </cell>
          <cell r="BZ114">
            <v>2550</v>
          </cell>
          <cell r="CA114">
            <v>2550</v>
          </cell>
          <cell r="CB114">
            <v>2550</v>
          </cell>
          <cell r="CC114">
            <v>0.16400000000000001</v>
          </cell>
          <cell r="CD114">
            <v>0.17199999999999999</v>
          </cell>
          <cell r="CE114">
            <v>0.17799999999999999</v>
          </cell>
          <cell r="CF114">
            <v>0.129</v>
          </cell>
          <cell r="CG114">
            <v>0.13500000000000001</v>
          </cell>
          <cell r="CH114">
            <v>0.14000000000000001</v>
          </cell>
          <cell r="CI114" t="str">
            <v>B</v>
          </cell>
          <cell r="CJ114" t="str">
            <v>B</v>
          </cell>
          <cell r="CK114" t="str">
            <v>B</v>
          </cell>
          <cell r="CL114" t="str">
            <v>N</v>
          </cell>
        </row>
        <row r="115">
          <cell r="B115" t="str">
            <v>11100</v>
          </cell>
          <cell r="C115" t="str">
            <v>CROOM RD</v>
          </cell>
          <cell r="D115" t="str">
            <v>MONDON HILL RD</v>
          </cell>
          <cell r="E115" t="str">
            <v>WITHROW RD</v>
          </cell>
          <cell r="F115" t="str">
            <v>63</v>
          </cell>
          <cell r="G115" t="str">
            <v>A</v>
          </cell>
          <cell r="H115">
            <v>1.0158</v>
          </cell>
          <cell r="I115">
            <v>55</v>
          </cell>
          <cell r="J115">
            <v>55</v>
          </cell>
          <cell r="K115">
            <v>57</v>
          </cell>
          <cell r="L115" t="str">
            <v>T</v>
          </cell>
          <cell r="M115" t="str">
            <v>T</v>
          </cell>
          <cell r="N115" t="str">
            <v>T</v>
          </cell>
          <cell r="O115" t="str">
            <v>D</v>
          </cell>
          <cell r="P115" t="str">
            <v>D</v>
          </cell>
          <cell r="Q115" t="str">
            <v>D</v>
          </cell>
          <cell r="R115" t="str">
            <v>NA</v>
          </cell>
          <cell r="S115" t="str">
            <v>NA</v>
          </cell>
          <cell r="T115" t="str">
            <v>NA</v>
          </cell>
          <cell r="U115">
            <v>4</v>
          </cell>
          <cell r="V115">
            <v>4</v>
          </cell>
          <cell r="W115">
            <v>4</v>
          </cell>
          <cell r="X115" t="str">
            <v>CR</v>
          </cell>
          <cell r="Y115" t="str">
            <v>CR</v>
          </cell>
          <cell r="Z115" t="str">
            <v>CR</v>
          </cell>
          <cell r="AA115">
            <v>0</v>
          </cell>
          <cell r="AB115">
            <v>0</v>
          </cell>
          <cell r="AC115">
            <v>0</v>
          </cell>
          <cell r="AD115" t="str">
            <v>N</v>
          </cell>
          <cell r="AE115" t="str">
            <v>N</v>
          </cell>
          <cell r="AF115" t="str">
            <v>N</v>
          </cell>
          <cell r="AG115" t="str">
            <v>2U</v>
          </cell>
          <cell r="AH115" t="str">
            <v>2U</v>
          </cell>
          <cell r="AI115" t="str">
            <v>2U</v>
          </cell>
          <cell r="AJ115">
            <v>0</v>
          </cell>
          <cell r="AK115">
            <v>0</v>
          </cell>
          <cell r="AL115">
            <v>0</v>
          </cell>
          <cell r="AM115">
            <v>0.1</v>
          </cell>
          <cell r="AN115">
            <v>0.1</v>
          </cell>
          <cell r="AO115">
            <v>0.1</v>
          </cell>
          <cell r="AP115">
            <v>0.55000000000000004</v>
          </cell>
          <cell r="AQ115">
            <v>0.55000000000000004</v>
          </cell>
          <cell r="AR115">
            <v>0.55000000000000004</v>
          </cell>
          <cell r="AS115">
            <v>0.89500000000000002</v>
          </cell>
          <cell r="AT115">
            <v>0.89500000000000002</v>
          </cell>
          <cell r="AU115">
            <v>0.89500000000000002</v>
          </cell>
          <cell r="AV115">
            <v>3290</v>
          </cell>
          <cell r="AW115">
            <v>3448</v>
          </cell>
          <cell r="AX115">
            <v>3558</v>
          </cell>
          <cell r="AY115">
            <v>329</v>
          </cell>
          <cell r="AZ115">
            <v>345</v>
          </cell>
          <cell r="BA115">
            <v>356</v>
          </cell>
          <cell r="BB115">
            <v>1500</v>
          </cell>
          <cell r="BC115">
            <v>1500</v>
          </cell>
          <cell r="BD115">
            <v>1500</v>
          </cell>
          <cell r="BE115">
            <v>1912</v>
          </cell>
          <cell r="BF115">
            <v>1912</v>
          </cell>
          <cell r="BG115">
            <v>1912</v>
          </cell>
          <cell r="BH115">
            <v>0.219</v>
          </cell>
          <cell r="BI115">
            <v>0.23</v>
          </cell>
          <cell r="BJ115">
            <v>0.23699999999999999</v>
          </cell>
          <cell r="BK115">
            <v>0.17199999999999999</v>
          </cell>
          <cell r="BL115">
            <v>0.18</v>
          </cell>
          <cell r="BM115">
            <v>0.186</v>
          </cell>
          <cell r="BN115" t="str">
            <v>B</v>
          </cell>
          <cell r="BO115" t="str">
            <v>B</v>
          </cell>
          <cell r="BP115" t="str">
            <v>B</v>
          </cell>
          <cell r="BQ115" t="str">
            <v>NA</v>
          </cell>
          <cell r="BR115" t="str">
            <v>NA</v>
          </cell>
          <cell r="BS115" t="str">
            <v>NA</v>
          </cell>
          <cell r="BT115">
            <v>3290</v>
          </cell>
          <cell r="BU115">
            <v>3448</v>
          </cell>
          <cell r="BV115">
            <v>3558</v>
          </cell>
          <cell r="BW115">
            <v>2000</v>
          </cell>
          <cell r="BX115">
            <v>2000</v>
          </cell>
          <cell r="BY115">
            <v>2000</v>
          </cell>
          <cell r="BZ115">
            <v>2550</v>
          </cell>
          <cell r="CA115">
            <v>2550</v>
          </cell>
          <cell r="CB115">
            <v>2550</v>
          </cell>
          <cell r="CC115">
            <v>0.16400000000000001</v>
          </cell>
          <cell r="CD115">
            <v>0.17199999999999999</v>
          </cell>
          <cell r="CE115">
            <v>0.17799999999999999</v>
          </cell>
          <cell r="CF115">
            <v>0.129</v>
          </cell>
          <cell r="CG115">
            <v>0.13500000000000001</v>
          </cell>
          <cell r="CH115">
            <v>0.14000000000000001</v>
          </cell>
          <cell r="CI115" t="str">
            <v>B</v>
          </cell>
          <cell r="CJ115" t="str">
            <v>B</v>
          </cell>
          <cell r="CK115" t="str">
            <v>B</v>
          </cell>
          <cell r="CL115" t="str">
            <v>N</v>
          </cell>
        </row>
        <row r="116">
          <cell r="B116" t="str">
            <v>11110.1</v>
          </cell>
          <cell r="C116" t="str">
            <v>CROOM RD</v>
          </cell>
          <cell r="D116" t="str">
            <v>WITHROW RD</v>
          </cell>
          <cell r="E116" t="str">
            <v>NEW ROAD</v>
          </cell>
          <cell r="F116" t="str">
            <v>63</v>
          </cell>
          <cell r="G116" t="str">
            <v>A</v>
          </cell>
          <cell r="H116">
            <v>1.0158</v>
          </cell>
          <cell r="I116">
            <v>56</v>
          </cell>
          <cell r="J116">
            <v>56</v>
          </cell>
          <cell r="K116">
            <v>58</v>
          </cell>
          <cell r="L116" t="str">
            <v>T</v>
          </cell>
          <cell r="M116" t="str">
            <v>T</v>
          </cell>
          <cell r="N116" t="str">
            <v>T</v>
          </cell>
          <cell r="O116" t="str">
            <v>D</v>
          </cell>
          <cell r="P116" t="str">
            <v>D</v>
          </cell>
          <cell r="Q116" t="str">
            <v>D</v>
          </cell>
          <cell r="R116" t="str">
            <v>NA</v>
          </cell>
          <cell r="S116" t="str">
            <v>NA</v>
          </cell>
          <cell r="T116" t="str">
            <v>NA</v>
          </cell>
          <cell r="U116">
            <v>5</v>
          </cell>
          <cell r="V116">
            <v>5</v>
          </cell>
          <cell r="W116">
            <v>5</v>
          </cell>
          <cell r="X116" t="str">
            <v>CR</v>
          </cell>
          <cell r="Y116" t="str">
            <v>CR</v>
          </cell>
          <cell r="Z116" t="str">
            <v>CR</v>
          </cell>
          <cell r="AA116">
            <v>0</v>
          </cell>
          <cell r="AB116">
            <v>0</v>
          </cell>
          <cell r="AC116">
            <v>0</v>
          </cell>
          <cell r="AD116" t="str">
            <v>N</v>
          </cell>
          <cell r="AE116" t="str">
            <v>N</v>
          </cell>
          <cell r="AF116" t="str">
            <v>N</v>
          </cell>
          <cell r="AG116" t="str">
            <v>2U</v>
          </cell>
          <cell r="AH116" t="str">
            <v>2U</v>
          </cell>
          <cell r="AI116" t="str">
            <v>2U</v>
          </cell>
          <cell r="AJ116">
            <v>0</v>
          </cell>
          <cell r="AK116">
            <v>0</v>
          </cell>
          <cell r="AL116">
            <v>0</v>
          </cell>
          <cell r="AM116">
            <v>9.8000000000000004E-2</v>
          </cell>
          <cell r="AN116">
            <v>9.8000000000000004E-2</v>
          </cell>
          <cell r="AO116">
            <v>9.8000000000000004E-2</v>
          </cell>
          <cell r="AP116">
            <v>0.55000000000000004</v>
          </cell>
          <cell r="AQ116">
            <v>0.55000000000000004</v>
          </cell>
          <cell r="AR116">
            <v>0.55000000000000004</v>
          </cell>
          <cell r="AS116">
            <v>0.88</v>
          </cell>
          <cell r="AT116">
            <v>0.88</v>
          </cell>
          <cell r="AU116">
            <v>0.88</v>
          </cell>
          <cell r="AV116">
            <v>3290</v>
          </cell>
          <cell r="AW116">
            <v>3448</v>
          </cell>
          <cell r="AX116">
            <v>3558</v>
          </cell>
          <cell r="AY116">
            <v>322</v>
          </cell>
          <cell r="AZ116">
            <v>338</v>
          </cell>
          <cell r="BA116">
            <v>349</v>
          </cell>
          <cell r="BB116">
            <v>1012</v>
          </cell>
          <cell r="BC116">
            <v>1012</v>
          </cell>
          <cell r="BD116">
            <v>1012</v>
          </cell>
          <cell r="BE116">
            <v>2025</v>
          </cell>
          <cell r="BF116">
            <v>2025</v>
          </cell>
          <cell r="BG116">
            <v>2025</v>
          </cell>
          <cell r="BH116">
            <v>0.318</v>
          </cell>
          <cell r="BI116">
            <v>0.33400000000000002</v>
          </cell>
          <cell r="BJ116">
            <v>0.34499999999999997</v>
          </cell>
          <cell r="BK116">
            <v>0.159</v>
          </cell>
          <cell r="BL116">
            <v>0.16700000000000001</v>
          </cell>
          <cell r="BM116">
            <v>0.17199999999999999</v>
          </cell>
          <cell r="BN116" t="str">
            <v>B</v>
          </cell>
          <cell r="BO116" t="str">
            <v>C</v>
          </cell>
          <cell r="BP116" t="str">
            <v>C</v>
          </cell>
          <cell r="BQ116" t="str">
            <v>NA</v>
          </cell>
          <cell r="BR116" t="str">
            <v>NA</v>
          </cell>
          <cell r="BS116" t="str">
            <v>NA</v>
          </cell>
          <cell r="BT116">
            <v>3290</v>
          </cell>
          <cell r="BU116">
            <v>3448</v>
          </cell>
          <cell r="BV116">
            <v>3558</v>
          </cell>
          <cell r="BW116">
            <v>1350</v>
          </cell>
          <cell r="BX116">
            <v>1350</v>
          </cell>
          <cell r="BY116">
            <v>1350</v>
          </cell>
          <cell r="BZ116">
            <v>2700</v>
          </cell>
          <cell r="CA116">
            <v>2700</v>
          </cell>
          <cell r="CB116">
            <v>2700</v>
          </cell>
          <cell r="CC116">
            <v>0.23899999999999999</v>
          </cell>
          <cell r="CD116">
            <v>0.25</v>
          </cell>
          <cell r="CE116">
            <v>0.25900000000000001</v>
          </cell>
          <cell r="CF116">
            <v>0.11899999999999999</v>
          </cell>
          <cell r="CG116">
            <v>0.125</v>
          </cell>
          <cell r="CH116">
            <v>0.129</v>
          </cell>
          <cell r="CI116" t="str">
            <v>B</v>
          </cell>
          <cell r="CJ116" t="str">
            <v>B</v>
          </cell>
          <cell r="CK116" t="str">
            <v>B</v>
          </cell>
          <cell r="CL116" t="str">
            <v>N</v>
          </cell>
        </row>
        <row r="117">
          <cell r="B117" t="str">
            <v>11110.2</v>
          </cell>
          <cell r="C117" t="str">
            <v>CROOM RD</v>
          </cell>
          <cell r="D117" t="str">
            <v>NEW ROAD</v>
          </cell>
          <cell r="E117" t="str">
            <v>CROOM RITAL RD</v>
          </cell>
          <cell r="F117" t="str">
            <v>63</v>
          </cell>
          <cell r="G117" t="str">
            <v>A</v>
          </cell>
          <cell r="H117">
            <v>1.0158</v>
          </cell>
          <cell r="I117">
            <v>56</v>
          </cell>
          <cell r="J117">
            <v>56</v>
          </cell>
          <cell r="K117">
            <v>58</v>
          </cell>
          <cell r="L117" t="str">
            <v>T</v>
          </cell>
          <cell r="M117" t="str">
            <v>T</v>
          </cell>
          <cell r="N117" t="str">
            <v>T</v>
          </cell>
          <cell r="O117" t="str">
            <v>D</v>
          </cell>
          <cell r="P117" t="str">
            <v>D</v>
          </cell>
          <cell r="Q117" t="str">
            <v>D</v>
          </cell>
          <cell r="R117" t="str">
            <v>NA</v>
          </cell>
          <cell r="S117" t="str">
            <v>NA</v>
          </cell>
          <cell r="T117" t="str">
            <v>NA</v>
          </cell>
          <cell r="U117">
            <v>5</v>
          </cell>
          <cell r="V117">
            <v>5</v>
          </cell>
          <cell r="W117">
            <v>5</v>
          </cell>
          <cell r="X117" t="str">
            <v>CR</v>
          </cell>
          <cell r="Y117" t="str">
            <v>CR</v>
          </cell>
          <cell r="Z117" t="str">
            <v>CR</v>
          </cell>
          <cell r="AA117">
            <v>0</v>
          </cell>
          <cell r="AB117">
            <v>0</v>
          </cell>
          <cell r="AC117">
            <v>0</v>
          </cell>
          <cell r="AD117" t="str">
            <v>N</v>
          </cell>
          <cell r="AE117" t="str">
            <v>N</v>
          </cell>
          <cell r="AF117" t="str">
            <v>N</v>
          </cell>
          <cell r="AG117" t="str">
            <v>2U</v>
          </cell>
          <cell r="AH117" t="str">
            <v>2U</v>
          </cell>
          <cell r="AI117" t="str">
            <v>2U</v>
          </cell>
          <cell r="AJ117">
            <v>0</v>
          </cell>
          <cell r="AK117">
            <v>0</v>
          </cell>
          <cell r="AL117">
            <v>0</v>
          </cell>
          <cell r="AM117">
            <v>9.8000000000000004E-2</v>
          </cell>
          <cell r="AN117">
            <v>9.8000000000000004E-2</v>
          </cell>
          <cell r="AO117">
            <v>9.8000000000000004E-2</v>
          </cell>
          <cell r="AP117">
            <v>0.55000000000000004</v>
          </cell>
          <cell r="AQ117">
            <v>0.55000000000000004</v>
          </cell>
          <cell r="AR117">
            <v>0.55000000000000004</v>
          </cell>
          <cell r="AS117">
            <v>0.88</v>
          </cell>
          <cell r="AT117">
            <v>0.88</v>
          </cell>
          <cell r="AU117">
            <v>0.88</v>
          </cell>
          <cell r="AV117">
            <v>3290</v>
          </cell>
          <cell r="AW117">
            <v>3448</v>
          </cell>
          <cell r="AX117">
            <v>3558</v>
          </cell>
          <cell r="AY117">
            <v>322</v>
          </cell>
          <cell r="AZ117">
            <v>338</v>
          </cell>
          <cell r="BA117">
            <v>349</v>
          </cell>
          <cell r="BB117">
            <v>1012</v>
          </cell>
          <cell r="BC117">
            <v>1012</v>
          </cell>
          <cell r="BD117">
            <v>1012</v>
          </cell>
          <cell r="BE117">
            <v>2025</v>
          </cell>
          <cell r="BF117">
            <v>2025</v>
          </cell>
          <cell r="BG117">
            <v>2025</v>
          </cell>
          <cell r="BH117">
            <v>0.318</v>
          </cell>
          <cell r="BI117">
            <v>0.33400000000000002</v>
          </cell>
          <cell r="BJ117">
            <v>0.34499999999999997</v>
          </cell>
          <cell r="BK117">
            <v>0.159</v>
          </cell>
          <cell r="BL117">
            <v>0.16700000000000001</v>
          </cell>
          <cell r="BM117">
            <v>0.17199999999999999</v>
          </cell>
          <cell r="BN117" t="str">
            <v>B</v>
          </cell>
          <cell r="BO117" t="str">
            <v>C</v>
          </cell>
          <cell r="BP117" t="str">
            <v>C</v>
          </cell>
          <cell r="BQ117" t="str">
            <v>NA</v>
          </cell>
          <cell r="BR117" t="str">
            <v>NA</v>
          </cell>
          <cell r="BS117" t="str">
            <v>NA</v>
          </cell>
          <cell r="BT117">
            <v>3290</v>
          </cell>
          <cell r="BU117">
            <v>3448</v>
          </cell>
          <cell r="BV117">
            <v>3558</v>
          </cell>
          <cell r="BW117">
            <v>1350</v>
          </cell>
          <cell r="BX117">
            <v>1350</v>
          </cell>
          <cell r="BY117">
            <v>1350</v>
          </cell>
          <cell r="BZ117">
            <v>2700</v>
          </cell>
          <cell r="CA117">
            <v>2700</v>
          </cell>
          <cell r="CB117">
            <v>2700</v>
          </cell>
          <cell r="CC117">
            <v>0.23899999999999999</v>
          </cell>
          <cell r="CD117">
            <v>0.25</v>
          </cell>
          <cell r="CE117">
            <v>0.25900000000000001</v>
          </cell>
          <cell r="CF117">
            <v>0.11899999999999999</v>
          </cell>
          <cell r="CG117">
            <v>0.125</v>
          </cell>
          <cell r="CH117">
            <v>0.129</v>
          </cell>
          <cell r="CI117" t="str">
            <v>B</v>
          </cell>
          <cell r="CJ117" t="str">
            <v>B</v>
          </cell>
          <cell r="CK117" t="str">
            <v>B</v>
          </cell>
          <cell r="CL117" t="str">
            <v>N</v>
          </cell>
        </row>
        <row r="118">
          <cell r="B118" t="str">
            <v>6910</v>
          </cell>
          <cell r="C118" t="str">
            <v>CROOM RITAL RD</v>
          </cell>
          <cell r="D118" t="str">
            <v>CORTEZ BLVD (SR50)</v>
          </cell>
          <cell r="E118" t="str">
            <v>CROOM RD</v>
          </cell>
          <cell r="F118" t="str">
            <v/>
          </cell>
          <cell r="G118" t="str">
            <v>E</v>
          </cell>
          <cell r="H118">
            <v>1.02</v>
          </cell>
          <cell r="I118">
            <v>57</v>
          </cell>
          <cell r="J118">
            <v>57</v>
          </cell>
          <cell r="K118">
            <v>59</v>
          </cell>
          <cell r="L118" t="str">
            <v>T</v>
          </cell>
          <cell r="M118" t="str">
            <v>T</v>
          </cell>
          <cell r="N118" t="str">
            <v>T</v>
          </cell>
          <cell r="O118" t="str">
            <v>D</v>
          </cell>
          <cell r="P118" t="str">
            <v>D</v>
          </cell>
          <cell r="Q118" t="str">
            <v>D</v>
          </cell>
          <cell r="R118" t="str">
            <v>NA</v>
          </cell>
          <cell r="S118" t="str">
            <v>NA</v>
          </cell>
          <cell r="T118" t="str">
            <v>NA</v>
          </cell>
          <cell r="U118">
            <v>5</v>
          </cell>
          <cell r="V118">
            <v>5</v>
          </cell>
          <cell r="W118">
            <v>5</v>
          </cell>
          <cell r="X118" t="str">
            <v>CR</v>
          </cell>
          <cell r="Y118" t="str">
            <v>CR</v>
          </cell>
          <cell r="Z118" t="str">
            <v>CR</v>
          </cell>
          <cell r="AA118">
            <v>0</v>
          </cell>
          <cell r="AB118">
            <v>0</v>
          </cell>
          <cell r="AC118">
            <v>0</v>
          </cell>
          <cell r="AD118" t="str">
            <v>N</v>
          </cell>
          <cell r="AE118" t="str">
            <v>N</v>
          </cell>
          <cell r="AF118" t="str">
            <v>N</v>
          </cell>
          <cell r="AG118" t="str">
            <v>2U</v>
          </cell>
          <cell r="AH118" t="str">
            <v>2U</v>
          </cell>
          <cell r="AI118" t="str">
            <v>2U</v>
          </cell>
          <cell r="AJ118">
            <v>0</v>
          </cell>
          <cell r="AK118">
            <v>0</v>
          </cell>
          <cell r="AL118">
            <v>0</v>
          </cell>
          <cell r="AM118">
            <v>9.8000000000000004E-2</v>
          </cell>
          <cell r="AN118">
            <v>9.8000000000000004E-2</v>
          </cell>
          <cell r="AO118">
            <v>9.8000000000000004E-2</v>
          </cell>
          <cell r="AP118">
            <v>0.55000000000000004</v>
          </cell>
          <cell r="AQ118">
            <v>0.55000000000000004</v>
          </cell>
          <cell r="AR118">
            <v>0.55000000000000004</v>
          </cell>
          <cell r="AS118">
            <v>0.88</v>
          </cell>
          <cell r="AT118">
            <v>0.88</v>
          </cell>
          <cell r="AU118">
            <v>0.88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1012</v>
          </cell>
          <cell r="BC118">
            <v>1012</v>
          </cell>
          <cell r="BD118">
            <v>1012</v>
          </cell>
          <cell r="BE118">
            <v>2025</v>
          </cell>
          <cell r="BF118">
            <v>2025</v>
          </cell>
          <cell r="BG118">
            <v>2025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Q118" t="str">
            <v>NA</v>
          </cell>
          <cell r="BR118" t="str">
            <v>NA</v>
          </cell>
          <cell r="BS118" t="str">
            <v>NA</v>
          </cell>
          <cell r="BT118">
            <v>0</v>
          </cell>
          <cell r="BU118">
            <v>0</v>
          </cell>
          <cell r="BV118">
            <v>0</v>
          </cell>
          <cell r="BW118">
            <v>1350</v>
          </cell>
          <cell r="BX118">
            <v>1350</v>
          </cell>
          <cell r="BY118">
            <v>1350</v>
          </cell>
          <cell r="BZ118">
            <v>2700</v>
          </cell>
          <cell r="CA118">
            <v>2700</v>
          </cell>
          <cell r="CB118">
            <v>2700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L118" t="str">
            <v>N</v>
          </cell>
        </row>
        <row r="119">
          <cell r="B119" t="str">
            <v>10390</v>
          </cell>
          <cell r="C119" t="str">
            <v>CULBREATH RD</v>
          </cell>
          <cell r="D119" t="str">
            <v>PASCO COUNTY LINE</v>
          </cell>
          <cell r="E119" t="str">
            <v>AYERS RD</v>
          </cell>
          <cell r="F119" t="str">
            <v>24</v>
          </cell>
          <cell r="G119" t="str">
            <v>A</v>
          </cell>
          <cell r="H119">
            <v>1.0170999999999999</v>
          </cell>
          <cell r="I119">
            <v>58</v>
          </cell>
          <cell r="J119">
            <v>58</v>
          </cell>
          <cell r="K119">
            <v>60</v>
          </cell>
          <cell r="L119" t="str">
            <v>T</v>
          </cell>
          <cell r="M119" t="str">
            <v>T</v>
          </cell>
          <cell r="N119" t="str">
            <v>T</v>
          </cell>
          <cell r="O119" t="str">
            <v>D</v>
          </cell>
          <cell r="P119" t="str">
            <v>D</v>
          </cell>
          <cell r="Q119" t="str">
            <v>D</v>
          </cell>
          <cell r="R119" t="str">
            <v>NA</v>
          </cell>
          <cell r="S119" t="str">
            <v>NA</v>
          </cell>
          <cell r="T119" t="str">
            <v>NA</v>
          </cell>
          <cell r="U119">
            <v>5</v>
          </cell>
          <cell r="V119">
            <v>5</v>
          </cell>
          <cell r="W119">
            <v>5</v>
          </cell>
          <cell r="X119" t="str">
            <v>CR</v>
          </cell>
          <cell r="Y119" t="str">
            <v>CR</v>
          </cell>
          <cell r="Z119" t="str">
            <v>CR</v>
          </cell>
          <cell r="AA119">
            <v>0</v>
          </cell>
          <cell r="AB119">
            <v>0</v>
          </cell>
          <cell r="AC119">
            <v>0</v>
          </cell>
          <cell r="AD119" t="str">
            <v>N</v>
          </cell>
          <cell r="AE119" t="str">
            <v>N</v>
          </cell>
          <cell r="AF119" t="str">
            <v>N</v>
          </cell>
          <cell r="AG119" t="str">
            <v>2U</v>
          </cell>
          <cell r="AH119" t="str">
            <v>2U</v>
          </cell>
          <cell r="AI119" t="str">
            <v>2U</v>
          </cell>
          <cell r="AJ119">
            <v>0</v>
          </cell>
          <cell r="AK119">
            <v>0</v>
          </cell>
          <cell r="AL119">
            <v>0</v>
          </cell>
          <cell r="AM119">
            <v>9.8000000000000004E-2</v>
          </cell>
          <cell r="AN119">
            <v>9.8000000000000004E-2</v>
          </cell>
          <cell r="AO119">
            <v>9.8000000000000004E-2</v>
          </cell>
          <cell r="AP119">
            <v>0.55000000000000004</v>
          </cell>
          <cell r="AQ119">
            <v>0.55000000000000004</v>
          </cell>
          <cell r="AR119">
            <v>0.55000000000000004</v>
          </cell>
          <cell r="AS119">
            <v>0.88</v>
          </cell>
          <cell r="AT119">
            <v>0.88</v>
          </cell>
          <cell r="AU119">
            <v>0.88</v>
          </cell>
          <cell r="AV119">
            <v>3187</v>
          </cell>
          <cell r="AW119">
            <v>3354</v>
          </cell>
          <cell r="AX119">
            <v>3469</v>
          </cell>
          <cell r="AY119">
            <v>312</v>
          </cell>
          <cell r="AZ119">
            <v>329</v>
          </cell>
          <cell r="BA119">
            <v>340</v>
          </cell>
          <cell r="BB119">
            <v>1012</v>
          </cell>
          <cell r="BC119">
            <v>1012</v>
          </cell>
          <cell r="BD119">
            <v>1012</v>
          </cell>
          <cell r="BE119">
            <v>2025</v>
          </cell>
          <cell r="BF119">
            <v>2025</v>
          </cell>
          <cell r="BG119">
            <v>2025</v>
          </cell>
          <cell r="BH119">
            <v>0.308</v>
          </cell>
          <cell r="BI119">
            <v>0.32500000000000001</v>
          </cell>
          <cell r="BJ119">
            <v>0.33600000000000002</v>
          </cell>
          <cell r="BK119">
            <v>0.154</v>
          </cell>
          <cell r="BL119">
            <v>0.16200000000000001</v>
          </cell>
          <cell r="BM119">
            <v>0.16800000000000001</v>
          </cell>
          <cell r="BN119" t="str">
            <v>B</v>
          </cell>
          <cell r="BO119" t="str">
            <v>B</v>
          </cell>
          <cell r="BP119" t="str">
            <v>C</v>
          </cell>
          <cell r="BQ119" t="str">
            <v>NA</v>
          </cell>
          <cell r="BR119" t="str">
            <v>NA</v>
          </cell>
          <cell r="BS119" t="str">
            <v>NA</v>
          </cell>
          <cell r="BT119">
            <v>3187</v>
          </cell>
          <cell r="BU119">
            <v>3354</v>
          </cell>
          <cell r="BV119">
            <v>3469</v>
          </cell>
          <cell r="BW119">
            <v>1350</v>
          </cell>
          <cell r="BX119">
            <v>1350</v>
          </cell>
          <cell r="BY119">
            <v>1350</v>
          </cell>
          <cell r="BZ119">
            <v>2700</v>
          </cell>
          <cell r="CA119">
            <v>2700</v>
          </cell>
          <cell r="CB119">
            <v>2700</v>
          </cell>
          <cell r="CC119">
            <v>0.23100000000000001</v>
          </cell>
          <cell r="CD119">
            <v>0.24399999999999999</v>
          </cell>
          <cell r="CE119">
            <v>0.252</v>
          </cell>
          <cell r="CF119">
            <v>0.11600000000000001</v>
          </cell>
          <cell r="CG119">
            <v>0.122</v>
          </cell>
          <cell r="CH119">
            <v>0.126</v>
          </cell>
          <cell r="CI119" t="str">
            <v>B</v>
          </cell>
          <cell r="CJ119" t="str">
            <v>B</v>
          </cell>
          <cell r="CK119" t="str">
            <v>B</v>
          </cell>
          <cell r="CL119" t="str">
            <v>N</v>
          </cell>
        </row>
        <row r="120">
          <cell r="B120" t="str">
            <v>10400</v>
          </cell>
          <cell r="C120" t="str">
            <v>CULBREATH RD</v>
          </cell>
          <cell r="D120" t="str">
            <v>AYERS RD</v>
          </cell>
          <cell r="E120" t="str">
            <v>POWELL RD</v>
          </cell>
          <cell r="F120" t="str">
            <v>23</v>
          </cell>
          <cell r="G120" t="str">
            <v>A</v>
          </cell>
          <cell r="H120">
            <v>1.0115000000000001</v>
          </cell>
          <cell r="I120">
            <v>59</v>
          </cell>
          <cell r="J120">
            <v>59</v>
          </cell>
          <cell r="K120">
            <v>61</v>
          </cell>
          <cell r="L120" t="str">
            <v>T</v>
          </cell>
          <cell r="M120" t="str">
            <v>T</v>
          </cell>
          <cell r="N120" t="str">
            <v>T</v>
          </cell>
          <cell r="O120" t="str">
            <v>D</v>
          </cell>
          <cell r="P120" t="str">
            <v>D</v>
          </cell>
          <cell r="Q120" t="str">
            <v>D</v>
          </cell>
          <cell r="R120" t="str">
            <v>NA</v>
          </cell>
          <cell r="S120" t="str">
            <v>NA</v>
          </cell>
          <cell r="T120" t="str">
            <v>NA</v>
          </cell>
          <cell r="U120">
            <v>5</v>
          </cell>
          <cell r="V120">
            <v>5</v>
          </cell>
          <cell r="W120">
            <v>5</v>
          </cell>
          <cell r="X120" t="str">
            <v>CR</v>
          </cell>
          <cell r="Y120" t="str">
            <v>CR</v>
          </cell>
          <cell r="Z120" t="str">
            <v>CR</v>
          </cell>
          <cell r="AA120">
            <v>0</v>
          </cell>
          <cell r="AB120">
            <v>0</v>
          </cell>
          <cell r="AC120">
            <v>0</v>
          </cell>
          <cell r="AD120" t="str">
            <v>N</v>
          </cell>
          <cell r="AE120" t="str">
            <v>N</v>
          </cell>
          <cell r="AF120" t="str">
            <v>N</v>
          </cell>
          <cell r="AG120" t="str">
            <v>2U</v>
          </cell>
          <cell r="AH120" t="str">
            <v>2U</v>
          </cell>
          <cell r="AI120" t="str">
            <v>2U</v>
          </cell>
          <cell r="AJ120">
            <v>0</v>
          </cell>
          <cell r="AK120">
            <v>0</v>
          </cell>
          <cell r="AL120">
            <v>0</v>
          </cell>
          <cell r="AM120">
            <v>9.8000000000000004E-2</v>
          </cell>
          <cell r="AN120">
            <v>9.8000000000000004E-2</v>
          </cell>
          <cell r="AO120">
            <v>9.8000000000000004E-2</v>
          </cell>
          <cell r="AP120">
            <v>0.55000000000000004</v>
          </cell>
          <cell r="AQ120">
            <v>0.55000000000000004</v>
          </cell>
          <cell r="AR120">
            <v>0.55000000000000004</v>
          </cell>
          <cell r="AS120">
            <v>0.88</v>
          </cell>
          <cell r="AT120">
            <v>0.88</v>
          </cell>
          <cell r="AU120">
            <v>0.88</v>
          </cell>
          <cell r="AV120">
            <v>1529</v>
          </cell>
          <cell r="AW120">
            <v>1583</v>
          </cell>
          <cell r="AX120">
            <v>1619</v>
          </cell>
          <cell r="AY120">
            <v>150</v>
          </cell>
          <cell r="AZ120">
            <v>155</v>
          </cell>
          <cell r="BA120">
            <v>159</v>
          </cell>
          <cell r="BB120">
            <v>1012</v>
          </cell>
          <cell r="BC120">
            <v>1012</v>
          </cell>
          <cell r="BD120">
            <v>1012</v>
          </cell>
          <cell r="BE120">
            <v>2025</v>
          </cell>
          <cell r="BF120">
            <v>2025</v>
          </cell>
          <cell r="BG120">
            <v>2025</v>
          </cell>
          <cell r="BH120">
            <v>0.14799999999999999</v>
          </cell>
          <cell r="BI120">
            <v>0.153</v>
          </cell>
          <cell r="BJ120">
            <v>0.157</v>
          </cell>
          <cell r="BK120">
            <v>7.3999999999999996E-2</v>
          </cell>
          <cell r="BL120">
            <v>7.6999999999999999E-2</v>
          </cell>
          <cell r="BM120">
            <v>7.9000000000000001E-2</v>
          </cell>
          <cell r="BN120" t="str">
            <v>B</v>
          </cell>
          <cell r="BO120" t="str">
            <v>B</v>
          </cell>
          <cell r="BP120" t="str">
            <v>B</v>
          </cell>
          <cell r="BQ120" t="str">
            <v>NA</v>
          </cell>
          <cell r="BR120" t="str">
            <v>NA</v>
          </cell>
          <cell r="BS120" t="str">
            <v>NA</v>
          </cell>
          <cell r="BT120">
            <v>1529</v>
          </cell>
          <cell r="BU120">
            <v>1583</v>
          </cell>
          <cell r="BV120">
            <v>1619</v>
          </cell>
          <cell r="BW120">
            <v>1350</v>
          </cell>
          <cell r="BX120">
            <v>1350</v>
          </cell>
          <cell r="BY120">
            <v>1350</v>
          </cell>
          <cell r="BZ120">
            <v>2700</v>
          </cell>
          <cell r="CA120">
            <v>2700</v>
          </cell>
          <cell r="CB120">
            <v>2700</v>
          </cell>
          <cell r="CC120">
            <v>0.111</v>
          </cell>
          <cell r="CD120">
            <v>0.115</v>
          </cell>
          <cell r="CE120">
            <v>0.11799999999999999</v>
          </cell>
          <cell r="CF120">
            <v>5.6000000000000001E-2</v>
          </cell>
          <cell r="CG120">
            <v>5.7000000000000002E-2</v>
          </cell>
          <cell r="CH120">
            <v>5.8999999999999997E-2</v>
          </cell>
          <cell r="CI120" t="str">
            <v>B</v>
          </cell>
          <cell r="CJ120" t="str">
            <v>B</v>
          </cell>
          <cell r="CK120" t="str">
            <v>B</v>
          </cell>
          <cell r="CL120" t="str">
            <v>N</v>
          </cell>
        </row>
        <row r="121">
          <cell r="B121" t="str">
            <v>8070</v>
          </cell>
          <cell r="C121" t="str">
            <v>DALY RD</v>
          </cell>
          <cell r="D121" t="str">
            <v>CROOM RD</v>
          </cell>
          <cell r="E121" t="str">
            <v>LAKE LINDSEY RD</v>
          </cell>
          <cell r="F121" t="str">
            <v/>
          </cell>
          <cell r="G121" t="str">
            <v>E</v>
          </cell>
          <cell r="H121">
            <v>1.02</v>
          </cell>
          <cell r="I121">
            <v>60</v>
          </cell>
          <cell r="J121">
            <v>60</v>
          </cell>
          <cell r="K121">
            <v>62</v>
          </cell>
          <cell r="L121" t="str">
            <v>T</v>
          </cell>
          <cell r="M121" t="str">
            <v>T</v>
          </cell>
          <cell r="N121" t="str">
            <v>T</v>
          </cell>
          <cell r="O121" t="str">
            <v>D</v>
          </cell>
          <cell r="P121" t="str">
            <v>D</v>
          </cell>
          <cell r="Q121" t="str">
            <v>D</v>
          </cell>
          <cell r="R121" t="str">
            <v>NA</v>
          </cell>
          <cell r="S121" t="str">
            <v>NA</v>
          </cell>
          <cell r="T121" t="str">
            <v>NA</v>
          </cell>
          <cell r="U121">
            <v>4</v>
          </cell>
          <cell r="V121">
            <v>4</v>
          </cell>
          <cell r="W121">
            <v>4</v>
          </cell>
          <cell r="X121" t="str">
            <v>CR</v>
          </cell>
          <cell r="Y121" t="str">
            <v>CR</v>
          </cell>
          <cell r="Z121" t="str">
            <v>CR</v>
          </cell>
          <cell r="AA121">
            <v>0</v>
          </cell>
          <cell r="AB121">
            <v>0</v>
          </cell>
          <cell r="AC121">
            <v>0</v>
          </cell>
          <cell r="AD121" t="str">
            <v>N</v>
          </cell>
          <cell r="AE121" t="str">
            <v>N</v>
          </cell>
          <cell r="AF121" t="str">
            <v>N</v>
          </cell>
          <cell r="AG121" t="str">
            <v>2U</v>
          </cell>
          <cell r="AH121" t="str">
            <v>2U</v>
          </cell>
          <cell r="AI121" t="str">
            <v>2U</v>
          </cell>
          <cell r="AJ121">
            <v>0</v>
          </cell>
          <cell r="AK121">
            <v>0</v>
          </cell>
          <cell r="AL121">
            <v>0</v>
          </cell>
          <cell r="AM121">
            <v>0.1</v>
          </cell>
          <cell r="AN121">
            <v>0.1</v>
          </cell>
          <cell r="AO121">
            <v>0.1</v>
          </cell>
          <cell r="AP121">
            <v>0.55000000000000004</v>
          </cell>
          <cell r="AQ121">
            <v>0.55000000000000004</v>
          </cell>
          <cell r="AR121">
            <v>0.55000000000000004</v>
          </cell>
          <cell r="AS121">
            <v>0.89500000000000002</v>
          </cell>
          <cell r="AT121">
            <v>0.89500000000000002</v>
          </cell>
          <cell r="AU121">
            <v>0.89500000000000002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1500</v>
          </cell>
          <cell r="BC121">
            <v>1500</v>
          </cell>
          <cell r="BD121">
            <v>1500</v>
          </cell>
          <cell r="BE121">
            <v>1912</v>
          </cell>
          <cell r="BF121">
            <v>1912</v>
          </cell>
          <cell r="BG121">
            <v>1912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Q121" t="str">
            <v>NA</v>
          </cell>
          <cell r="BR121" t="str">
            <v>NA</v>
          </cell>
          <cell r="BS121" t="str">
            <v>NA</v>
          </cell>
          <cell r="BT121">
            <v>0</v>
          </cell>
          <cell r="BU121">
            <v>0</v>
          </cell>
          <cell r="BV121">
            <v>0</v>
          </cell>
          <cell r="BW121">
            <v>2000</v>
          </cell>
          <cell r="BX121">
            <v>2000</v>
          </cell>
          <cell r="BY121">
            <v>2000</v>
          </cell>
          <cell r="BZ121">
            <v>2550</v>
          </cell>
          <cell r="CA121">
            <v>2550</v>
          </cell>
          <cell r="CB121">
            <v>2550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L121" t="str">
            <v>N</v>
          </cell>
        </row>
        <row r="122">
          <cell r="B122" t="str">
            <v>10415</v>
          </cell>
          <cell r="C122" t="str">
            <v>DELTONA BLVD</v>
          </cell>
          <cell r="D122" t="str">
            <v>SPRING HILL DR</v>
          </cell>
          <cell r="E122" t="str">
            <v>ABELINE RD</v>
          </cell>
          <cell r="F122" t="str">
            <v>6</v>
          </cell>
          <cell r="G122" t="str">
            <v>B</v>
          </cell>
          <cell r="H122">
            <v>1.0125999999999999</v>
          </cell>
          <cell r="I122">
            <v>61</v>
          </cell>
          <cell r="J122">
            <v>61</v>
          </cell>
          <cell r="K122">
            <v>63</v>
          </cell>
          <cell r="L122" t="str">
            <v>T</v>
          </cell>
          <cell r="M122" t="str">
            <v>T</v>
          </cell>
          <cell r="N122" t="str">
            <v>T</v>
          </cell>
          <cell r="O122" t="str">
            <v>D</v>
          </cell>
          <cell r="P122" t="str">
            <v>D</v>
          </cell>
          <cell r="Q122" t="str">
            <v>D</v>
          </cell>
          <cell r="R122" t="str">
            <v>SA</v>
          </cell>
          <cell r="S122" t="str">
            <v>SA</v>
          </cell>
          <cell r="T122" t="str">
            <v>SA</v>
          </cell>
          <cell r="U122">
            <v>2</v>
          </cell>
          <cell r="V122">
            <v>2</v>
          </cell>
          <cell r="W122">
            <v>2</v>
          </cell>
          <cell r="X122" t="str">
            <v>CR</v>
          </cell>
          <cell r="Y122" t="str">
            <v>CR</v>
          </cell>
          <cell r="Z122" t="str">
            <v>CR</v>
          </cell>
          <cell r="AA122">
            <v>0</v>
          </cell>
          <cell r="AB122">
            <v>0</v>
          </cell>
          <cell r="AC122">
            <v>0</v>
          </cell>
          <cell r="AD122" t="str">
            <v>N</v>
          </cell>
          <cell r="AE122" t="str">
            <v>N</v>
          </cell>
          <cell r="AF122" t="str">
            <v>N</v>
          </cell>
          <cell r="AG122" t="str">
            <v>2U</v>
          </cell>
          <cell r="AH122" t="str">
            <v>2U</v>
          </cell>
          <cell r="AI122" t="str">
            <v>2U</v>
          </cell>
          <cell r="AJ122">
            <v>1</v>
          </cell>
          <cell r="AK122">
            <v>1</v>
          </cell>
          <cell r="AL122">
            <v>1</v>
          </cell>
          <cell r="AM122">
            <v>9.7000000000000003E-2</v>
          </cell>
          <cell r="AN122">
            <v>9.7000000000000003E-2</v>
          </cell>
          <cell r="AO122">
            <v>9.7000000000000003E-2</v>
          </cell>
          <cell r="AP122">
            <v>0.55000000000000004</v>
          </cell>
          <cell r="AQ122">
            <v>0.55000000000000004</v>
          </cell>
          <cell r="AR122">
            <v>0.55000000000000004</v>
          </cell>
          <cell r="AS122">
            <v>0.92500000000000004</v>
          </cell>
          <cell r="AT122">
            <v>0.92500000000000004</v>
          </cell>
          <cell r="AU122">
            <v>0.92500000000000004</v>
          </cell>
          <cell r="AV122">
            <v>13461</v>
          </cell>
          <cell r="AW122">
            <v>13976</v>
          </cell>
          <cell r="AX122">
            <v>14331</v>
          </cell>
          <cell r="AY122">
            <v>1306</v>
          </cell>
          <cell r="AZ122">
            <v>1356</v>
          </cell>
          <cell r="BA122">
            <v>1390</v>
          </cell>
          <cell r="BB122">
            <v>1440</v>
          </cell>
          <cell r="BC122">
            <v>1440</v>
          </cell>
          <cell r="BD122">
            <v>1440</v>
          </cell>
          <cell r="BE122">
            <v>1440</v>
          </cell>
          <cell r="BF122">
            <v>1440</v>
          </cell>
          <cell r="BG122">
            <v>1440</v>
          </cell>
          <cell r="BH122">
            <v>0.90700000000000003</v>
          </cell>
          <cell r="BI122">
            <v>0.94199999999999995</v>
          </cell>
          <cell r="BJ122">
            <v>0.96499999999999997</v>
          </cell>
          <cell r="BK122">
            <v>0.90700000000000003</v>
          </cell>
          <cell r="BL122">
            <v>0.94199999999999995</v>
          </cell>
          <cell r="BM122">
            <v>0.96499999999999997</v>
          </cell>
          <cell r="BN122" t="str">
            <v>C</v>
          </cell>
          <cell r="BO122" t="str">
            <v>D</v>
          </cell>
          <cell r="BP122" t="str">
            <v>D</v>
          </cell>
          <cell r="BQ122" t="str">
            <v>SA</v>
          </cell>
          <cell r="BR122" t="str">
            <v>SA</v>
          </cell>
          <cell r="BS122" t="str">
            <v>SA</v>
          </cell>
          <cell r="BT122">
            <v>13461</v>
          </cell>
          <cell r="BU122">
            <v>13976</v>
          </cell>
          <cell r="BV122">
            <v>14331</v>
          </cell>
          <cell r="BW122">
            <v>1440</v>
          </cell>
          <cell r="BX122">
            <v>1440</v>
          </cell>
          <cell r="BY122">
            <v>1440</v>
          </cell>
          <cell r="BZ122">
            <v>1440</v>
          </cell>
          <cell r="CA122">
            <v>1440</v>
          </cell>
          <cell r="CB122">
            <v>1440</v>
          </cell>
          <cell r="CC122">
            <v>0.90700000000000003</v>
          </cell>
          <cell r="CD122">
            <v>0.94199999999999995</v>
          </cell>
          <cell r="CE122">
            <v>0.96499999999999997</v>
          </cell>
          <cell r="CF122">
            <v>0.90700000000000003</v>
          </cell>
          <cell r="CG122">
            <v>0.94199999999999995</v>
          </cell>
          <cell r="CH122">
            <v>0.96499999999999997</v>
          </cell>
          <cell r="CI122" t="str">
            <v>C</v>
          </cell>
          <cell r="CJ122" t="str">
            <v>D</v>
          </cell>
          <cell r="CK122" t="str">
            <v>D</v>
          </cell>
          <cell r="CL122" t="str">
            <v>N</v>
          </cell>
        </row>
        <row r="123">
          <cell r="B123" t="str">
            <v>10420</v>
          </cell>
          <cell r="C123" t="str">
            <v>DELTONA BLVD</v>
          </cell>
          <cell r="D123" t="str">
            <v>ABELINE RD</v>
          </cell>
          <cell r="E123" t="str">
            <v>FOREST OAKS BLVD</v>
          </cell>
          <cell r="F123" t="str">
            <v>6</v>
          </cell>
          <cell r="G123" t="str">
            <v>B</v>
          </cell>
          <cell r="H123">
            <v>1.0125999999999999</v>
          </cell>
          <cell r="I123">
            <v>61</v>
          </cell>
          <cell r="J123">
            <v>61</v>
          </cell>
          <cell r="K123">
            <v>63</v>
          </cell>
          <cell r="L123" t="str">
            <v>T</v>
          </cell>
          <cell r="M123" t="str">
            <v>T</v>
          </cell>
          <cell r="N123" t="str">
            <v>T</v>
          </cell>
          <cell r="O123" t="str">
            <v>D</v>
          </cell>
          <cell r="P123" t="str">
            <v>D</v>
          </cell>
          <cell r="Q123" t="str">
            <v>D</v>
          </cell>
          <cell r="R123" t="str">
            <v>SA</v>
          </cell>
          <cell r="S123" t="str">
            <v>SA</v>
          </cell>
          <cell r="T123" t="str">
            <v>SA</v>
          </cell>
          <cell r="U123">
            <v>2</v>
          </cell>
          <cell r="V123">
            <v>2</v>
          </cell>
          <cell r="W123">
            <v>2</v>
          </cell>
          <cell r="X123" t="str">
            <v>CR</v>
          </cell>
          <cell r="Y123" t="str">
            <v>CR</v>
          </cell>
          <cell r="Z123" t="str">
            <v>CR</v>
          </cell>
          <cell r="AA123">
            <v>0</v>
          </cell>
          <cell r="AB123">
            <v>0</v>
          </cell>
          <cell r="AC123">
            <v>0</v>
          </cell>
          <cell r="AD123" t="str">
            <v>N</v>
          </cell>
          <cell r="AE123" t="str">
            <v>N</v>
          </cell>
          <cell r="AF123" t="str">
            <v>N</v>
          </cell>
          <cell r="AG123" t="str">
            <v>2U</v>
          </cell>
          <cell r="AH123" t="str">
            <v>2U</v>
          </cell>
          <cell r="AI123" t="str">
            <v>2U</v>
          </cell>
          <cell r="AJ123">
            <v>1</v>
          </cell>
          <cell r="AK123">
            <v>1</v>
          </cell>
          <cell r="AL123">
            <v>1</v>
          </cell>
          <cell r="AM123">
            <v>9.7000000000000003E-2</v>
          </cell>
          <cell r="AN123">
            <v>9.7000000000000003E-2</v>
          </cell>
          <cell r="AO123">
            <v>9.7000000000000003E-2</v>
          </cell>
          <cell r="AP123">
            <v>0.55000000000000004</v>
          </cell>
          <cell r="AQ123">
            <v>0.55000000000000004</v>
          </cell>
          <cell r="AR123">
            <v>0.55000000000000004</v>
          </cell>
          <cell r="AS123">
            <v>0.92500000000000004</v>
          </cell>
          <cell r="AT123">
            <v>0.92500000000000004</v>
          </cell>
          <cell r="AU123">
            <v>0.92500000000000004</v>
          </cell>
          <cell r="AV123">
            <v>13461</v>
          </cell>
          <cell r="AW123">
            <v>13976</v>
          </cell>
          <cell r="AX123">
            <v>14331</v>
          </cell>
          <cell r="AY123">
            <v>1306</v>
          </cell>
          <cell r="AZ123">
            <v>1356</v>
          </cell>
          <cell r="BA123">
            <v>1390</v>
          </cell>
          <cell r="BB123">
            <v>1440</v>
          </cell>
          <cell r="BC123">
            <v>1440</v>
          </cell>
          <cell r="BD123">
            <v>1440</v>
          </cell>
          <cell r="BE123">
            <v>1440</v>
          </cell>
          <cell r="BF123">
            <v>1440</v>
          </cell>
          <cell r="BG123">
            <v>1440</v>
          </cell>
          <cell r="BH123">
            <v>0.90700000000000003</v>
          </cell>
          <cell r="BI123">
            <v>0.94199999999999995</v>
          </cell>
          <cell r="BJ123">
            <v>0.96499999999999997</v>
          </cell>
          <cell r="BK123">
            <v>0.90700000000000003</v>
          </cell>
          <cell r="BL123">
            <v>0.94199999999999995</v>
          </cell>
          <cell r="BM123">
            <v>0.96499999999999997</v>
          </cell>
          <cell r="BN123" t="str">
            <v>C</v>
          </cell>
          <cell r="BO123" t="str">
            <v>D</v>
          </cell>
          <cell r="BP123" t="str">
            <v>D</v>
          </cell>
          <cell r="BQ123" t="str">
            <v>SA</v>
          </cell>
          <cell r="BR123" t="str">
            <v>SA</v>
          </cell>
          <cell r="BS123" t="str">
            <v>SA</v>
          </cell>
          <cell r="BT123">
            <v>13461</v>
          </cell>
          <cell r="BU123">
            <v>13976</v>
          </cell>
          <cell r="BV123">
            <v>14331</v>
          </cell>
          <cell r="BW123">
            <v>1440</v>
          </cell>
          <cell r="BX123">
            <v>1440</v>
          </cell>
          <cell r="BY123">
            <v>1440</v>
          </cell>
          <cell r="BZ123">
            <v>1440</v>
          </cell>
          <cell r="CA123">
            <v>1440</v>
          </cell>
          <cell r="CB123">
            <v>1440</v>
          </cell>
          <cell r="CC123">
            <v>0.90700000000000003</v>
          </cell>
          <cell r="CD123">
            <v>0.94199999999999995</v>
          </cell>
          <cell r="CE123">
            <v>0.96499999999999997</v>
          </cell>
          <cell r="CF123">
            <v>0.90700000000000003</v>
          </cell>
          <cell r="CG123">
            <v>0.94199999999999995</v>
          </cell>
          <cell r="CH123">
            <v>0.96499999999999997</v>
          </cell>
          <cell r="CI123" t="str">
            <v>C</v>
          </cell>
          <cell r="CJ123" t="str">
            <v>D</v>
          </cell>
          <cell r="CK123" t="str">
            <v>D</v>
          </cell>
          <cell r="CL123" t="str">
            <v>N</v>
          </cell>
        </row>
        <row r="124">
          <cell r="B124" t="str">
            <v>10430</v>
          </cell>
          <cell r="C124" t="str">
            <v>DELTONA BLVD</v>
          </cell>
          <cell r="D124" t="str">
            <v>FOREST OAKS BLVD</v>
          </cell>
          <cell r="E124" t="str">
            <v>NORTHCLIFFE BLVD</v>
          </cell>
          <cell r="F124" t="str">
            <v>90: 082003</v>
          </cell>
          <cell r="G124" t="str">
            <v>E</v>
          </cell>
          <cell r="H124">
            <v>1.02</v>
          </cell>
          <cell r="I124">
            <v>62</v>
          </cell>
          <cell r="J124">
            <v>62</v>
          </cell>
          <cell r="K124">
            <v>64</v>
          </cell>
          <cell r="L124" t="str">
            <v>T</v>
          </cell>
          <cell r="M124" t="str">
            <v>T</v>
          </cell>
          <cell r="N124" t="str">
            <v>T</v>
          </cell>
          <cell r="O124" t="str">
            <v>D</v>
          </cell>
          <cell r="P124" t="str">
            <v>D</v>
          </cell>
          <cell r="Q124" t="str">
            <v>D</v>
          </cell>
          <cell r="R124" t="str">
            <v>SA</v>
          </cell>
          <cell r="S124" t="str">
            <v>SA</v>
          </cell>
          <cell r="T124" t="str">
            <v>SA</v>
          </cell>
          <cell r="U124">
            <v>2</v>
          </cell>
          <cell r="V124">
            <v>2</v>
          </cell>
          <cell r="W124">
            <v>2</v>
          </cell>
          <cell r="X124" t="str">
            <v>CR</v>
          </cell>
          <cell r="Y124" t="str">
            <v>CR</v>
          </cell>
          <cell r="Z124" t="str">
            <v>CR</v>
          </cell>
          <cell r="AA124">
            <v>0</v>
          </cell>
          <cell r="AB124">
            <v>0</v>
          </cell>
          <cell r="AC124">
            <v>0</v>
          </cell>
          <cell r="AD124" t="str">
            <v>N</v>
          </cell>
          <cell r="AE124" t="str">
            <v>N</v>
          </cell>
          <cell r="AF124" t="str">
            <v>N</v>
          </cell>
          <cell r="AG124" t="str">
            <v>4D</v>
          </cell>
          <cell r="AH124" t="str">
            <v>4D</v>
          </cell>
          <cell r="AI124" t="str">
            <v>4D</v>
          </cell>
          <cell r="AJ124">
            <v>1</v>
          </cell>
          <cell r="AK124">
            <v>1</v>
          </cell>
          <cell r="AL124">
            <v>1</v>
          </cell>
          <cell r="AM124">
            <v>9.7000000000000003E-2</v>
          </cell>
          <cell r="AN124">
            <v>9.7000000000000003E-2</v>
          </cell>
          <cell r="AO124">
            <v>9.7000000000000003E-2</v>
          </cell>
          <cell r="AP124">
            <v>0.55000000000000004</v>
          </cell>
          <cell r="AQ124">
            <v>0.55000000000000004</v>
          </cell>
          <cell r="AR124">
            <v>0.55000000000000004</v>
          </cell>
          <cell r="AS124">
            <v>0.92500000000000004</v>
          </cell>
          <cell r="AT124">
            <v>0.92500000000000004</v>
          </cell>
          <cell r="AU124">
            <v>0.92500000000000004</v>
          </cell>
          <cell r="AV124">
            <v>16842</v>
          </cell>
          <cell r="AW124">
            <v>17873</v>
          </cell>
          <cell r="AX124">
            <v>18595</v>
          </cell>
          <cell r="AY124">
            <v>1634</v>
          </cell>
          <cell r="AZ124">
            <v>1734</v>
          </cell>
          <cell r="BA124">
            <v>1804</v>
          </cell>
          <cell r="BB124">
            <v>3204</v>
          </cell>
          <cell r="BC124">
            <v>3204</v>
          </cell>
          <cell r="BD124">
            <v>3204</v>
          </cell>
          <cell r="BE124">
            <v>3204</v>
          </cell>
          <cell r="BF124">
            <v>3204</v>
          </cell>
          <cell r="BG124">
            <v>3204</v>
          </cell>
          <cell r="BH124">
            <v>0.51</v>
          </cell>
          <cell r="BI124">
            <v>0.54100000000000004</v>
          </cell>
          <cell r="BJ124">
            <v>0.56299999999999994</v>
          </cell>
          <cell r="BK124">
            <v>0.51</v>
          </cell>
          <cell r="BL124">
            <v>0.54100000000000004</v>
          </cell>
          <cell r="BM124">
            <v>0.56299999999999994</v>
          </cell>
          <cell r="BN124" t="str">
            <v>B</v>
          </cell>
          <cell r="BO124" t="str">
            <v>B</v>
          </cell>
          <cell r="BP124" t="str">
            <v>B</v>
          </cell>
          <cell r="BQ124" t="str">
            <v>SA</v>
          </cell>
          <cell r="BR124" t="str">
            <v>SA</v>
          </cell>
          <cell r="BS124" t="str">
            <v>SA</v>
          </cell>
          <cell r="BT124">
            <v>16842</v>
          </cell>
          <cell r="BU124">
            <v>17873</v>
          </cell>
          <cell r="BV124">
            <v>18595</v>
          </cell>
          <cell r="BW124">
            <v>3204</v>
          </cell>
          <cell r="BX124">
            <v>3204</v>
          </cell>
          <cell r="BY124">
            <v>3204</v>
          </cell>
          <cell r="BZ124">
            <v>3204</v>
          </cell>
          <cell r="CA124">
            <v>3204</v>
          </cell>
          <cell r="CB124">
            <v>3204</v>
          </cell>
          <cell r="CC124">
            <v>0.51</v>
          </cell>
          <cell r="CD124">
            <v>0.54100000000000004</v>
          </cell>
          <cell r="CE124">
            <v>0.56299999999999994</v>
          </cell>
          <cell r="CF124">
            <v>0.51</v>
          </cell>
          <cell r="CG124">
            <v>0.54100000000000004</v>
          </cell>
          <cell r="CH124">
            <v>0.56299999999999994</v>
          </cell>
          <cell r="CI124" t="str">
            <v>B</v>
          </cell>
          <cell r="CJ124" t="str">
            <v>B</v>
          </cell>
          <cell r="CK124" t="str">
            <v>B</v>
          </cell>
          <cell r="CL124" t="str">
            <v>N</v>
          </cell>
        </row>
        <row r="125">
          <cell r="B125" t="str">
            <v>10440</v>
          </cell>
          <cell r="C125" t="str">
            <v>DELTONA BLVD</v>
          </cell>
          <cell r="D125" t="str">
            <v>NORTHCLIFFE BLVD</v>
          </cell>
          <cell r="E125" t="str">
            <v>ELGIN BLVD</v>
          </cell>
          <cell r="F125" t="str">
            <v>5</v>
          </cell>
          <cell r="G125" t="str">
            <v>A</v>
          </cell>
          <cell r="H125">
            <v>1.0103</v>
          </cell>
          <cell r="I125">
            <v>63</v>
          </cell>
          <cell r="J125">
            <v>63</v>
          </cell>
          <cell r="K125">
            <v>65</v>
          </cell>
          <cell r="L125" t="str">
            <v>T</v>
          </cell>
          <cell r="M125" t="str">
            <v>T</v>
          </cell>
          <cell r="N125" t="str">
            <v>T</v>
          </cell>
          <cell r="O125" t="str">
            <v>D</v>
          </cell>
          <cell r="P125" t="str">
            <v>D</v>
          </cell>
          <cell r="Q125" t="str">
            <v>D</v>
          </cell>
          <cell r="R125" t="str">
            <v>SA</v>
          </cell>
          <cell r="S125" t="str">
            <v>SA</v>
          </cell>
          <cell r="T125" t="str">
            <v>SA</v>
          </cell>
          <cell r="U125">
            <v>2</v>
          </cell>
          <cell r="V125">
            <v>2</v>
          </cell>
          <cell r="W125">
            <v>2</v>
          </cell>
          <cell r="X125" t="str">
            <v>CR</v>
          </cell>
          <cell r="Y125" t="str">
            <v>CR</v>
          </cell>
          <cell r="Z125" t="str">
            <v>CR</v>
          </cell>
          <cell r="AA125">
            <v>0</v>
          </cell>
          <cell r="AB125">
            <v>0</v>
          </cell>
          <cell r="AC125">
            <v>0</v>
          </cell>
          <cell r="AD125" t="str">
            <v>N</v>
          </cell>
          <cell r="AE125" t="str">
            <v>N</v>
          </cell>
          <cell r="AF125" t="str">
            <v>N</v>
          </cell>
          <cell r="AG125" t="str">
            <v>2U</v>
          </cell>
          <cell r="AH125" t="str">
            <v>2U</v>
          </cell>
          <cell r="AI125" t="str">
            <v>2U</v>
          </cell>
          <cell r="AJ125">
            <v>1</v>
          </cell>
          <cell r="AK125">
            <v>1</v>
          </cell>
          <cell r="AL125">
            <v>1</v>
          </cell>
          <cell r="AM125">
            <v>9.7000000000000003E-2</v>
          </cell>
          <cell r="AN125">
            <v>9.7000000000000003E-2</v>
          </cell>
          <cell r="AO125">
            <v>9.7000000000000003E-2</v>
          </cell>
          <cell r="AP125">
            <v>0.55000000000000004</v>
          </cell>
          <cell r="AQ125">
            <v>0.55000000000000004</v>
          </cell>
          <cell r="AR125">
            <v>0.55000000000000004</v>
          </cell>
          <cell r="AS125">
            <v>0.92500000000000004</v>
          </cell>
          <cell r="AT125">
            <v>0.92500000000000004</v>
          </cell>
          <cell r="AU125">
            <v>0.92500000000000004</v>
          </cell>
          <cell r="AV125">
            <v>11198</v>
          </cell>
          <cell r="AW125">
            <v>11548</v>
          </cell>
          <cell r="AX125">
            <v>11787</v>
          </cell>
          <cell r="AY125">
            <v>1086</v>
          </cell>
          <cell r="AZ125">
            <v>1120</v>
          </cell>
          <cell r="BA125">
            <v>1143</v>
          </cell>
          <cell r="BB125">
            <v>1440</v>
          </cell>
          <cell r="BC125">
            <v>1440</v>
          </cell>
          <cell r="BD125">
            <v>1440</v>
          </cell>
          <cell r="BE125">
            <v>1440</v>
          </cell>
          <cell r="BF125">
            <v>1440</v>
          </cell>
          <cell r="BG125">
            <v>1440</v>
          </cell>
          <cell r="BH125">
            <v>0.754</v>
          </cell>
          <cell r="BI125">
            <v>0.77800000000000002</v>
          </cell>
          <cell r="BJ125">
            <v>0.79400000000000004</v>
          </cell>
          <cell r="BK125">
            <v>0.754</v>
          </cell>
          <cell r="BL125">
            <v>0.77800000000000002</v>
          </cell>
          <cell r="BM125">
            <v>0.79400000000000004</v>
          </cell>
          <cell r="BN125" t="str">
            <v>C</v>
          </cell>
          <cell r="BO125" t="str">
            <v>C</v>
          </cell>
          <cell r="BP125" t="str">
            <v>C</v>
          </cell>
          <cell r="BQ125" t="str">
            <v>SA</v>
          </cell>
          <cell r="BR125" t="str">
            <v>SA</v>
          </cell>
          <cell r="BS125" t="str">
            <v>SA</v>
          </cell>
          <cell r="BT125">
            <v>11198</v>
          </cell>
          <cell r="BU125">
            <v>11548</v>
          </cell>
          <cell r="BV125">
            <v>11787</v>
          </cell>
          <cell r="BW125">
            <v>1440</v>
          </cell>
          <cell r="BX125">
            <v>1440</v>
          </cell>
          <cell r="BY125">
            <v>1440</v>
          </cell>
          <cell r="BZ125">
            <v>1440</v>
          </cell>
          <cell r="CA125">
            <v>1440</v>
          </cell>
          <cell r="CB125">
            <v>1440</v>
          </cell>
          <cell r="CC125">
            <v>0.754</v>
          </cell>
          <cell r="CD125">
            <v>0.77800000000000002</v>
          </cell>
          <cell r="CE125">
            <v>0.79400000000000004</v>
          </cell>
          <cell r="CF125">
            <v>0.754</v>
          </cell>
          <cell r="CG125">
            <v>0.77800000000000002</v>
          </cell>
          <cell r="CH125">
            <v>0.79400000000000004</v>
          </cell>
          <cell r="CI125" t="str">
            <v>C</v>
          </cell>
          <cell r="CJ125" t="str">
            <v>C</v>
          </cell>
          <cell r="CK125" t="str">
            <v>C</v>
          </cell>
          <cell r="CL125" t="str">
            <v>N</v>
          </cell>
        </row>
        <row r="126">
          <cell r="B126" t="str">
            <v>10450</v>
          </cell>
          <cell r="C126" t="str">
            <v>DELTONA BLVD</v>
          </cell>
          <cell r="D126" t="str">
            <v>ELGIN BLVD</v>
          </cell>
          <cell r="E126" t="str">
            <v>CORTEZ BLVD (SR50)</v>
          </cell>
          <cell r="F126" t="str">
            <v>5</v>
          </cell>
          <cell r="G126" t="str">
            <v>A</v>
          </cell>
          <cell r="H126">
            <v>1.0103</v>
          </cell>
          <cell r="I126">
            <v>63</v>
          </cell>
          <cell r="J126">
            <v>64</v>
          </cell>
          <cell r="K126">
            <v>66</v>
          </cell>
          <cell r="L126" t="str">
            <v>T</v>
          </cell>
          <cell r="M126" t="str">
            <v>T</v>
          </cell>
          <cell r="N126" t="str">
            <v>T</v>
          </cell>
          <cell r="O126" t="str">
            <v>D</v>
          </cell>
          <cell r="P126" t="str">
            <v>D</v>
          </cell>
          <cell r="Q126" t="str">
            <v>D</v>
          </cell>
          <cell r="R126" t="str">
            <v>SA</v>
          </cell>
          <cell r="S126" t="str">
            <v>SA</v>
          </cell>
          <cell r="T126" t="str">
            <v>SA</v>
          </cell>
          <cell r="U126">
            <v>2</v>
          </cell>
          <cell r="V126">
            <v>2</v>
          </cell>
          <cell r="W126">
            <v>2</v>
          </cell>
          <cell r="X126" t="str">
            <v>CR</v>
          </cell>
          <cell r="Y126" t="str">
            <v>CR</v>
          </cell>
          <cell r="Z126" t="str">
            <v>CR</v>
          </cell>
          <cell r="AA126">
            <v>0</v>
          </cell>
          <cell r="AB126">
            <v>0</v>
          </cell>
          <cell r="AC126">
            <v>0</v>
          </cell>
          <cell r="AD126" t="str">
            <v>N</v>
          </cell>
          <cell r="AE126" t="str">
            <v>N</v>
          </cell>
          <cell r="AF126" t="str">
            <v>N</v>
          </cell>
          <cell r="AG126" t="str">
            <v>2U</v>
          </cell>
          <cell r="AH126" t="str">
            <v>2U</v>
          </cell>
          <cell r="AI126" t="str">
            <v>2U</v>
          </cell>
          <cell r="AJ126">
            <v>1</v>
          </cell>
          <cell r="AK126">
            <v>1</v>
          </cell>
          <cell r="AL126">
            <v>1</v>
          </cell>
          <cell r="AM126">
            <v>9.7000000000000003E-2</v>
          </cell>
          <cell r="AN126">
            <v>9.7000000000000003E-2</v>
          </cell>
          <cell r="AO126">
            <v>9.7000000000000003E-2</v>
          </cell>
          <cell r="AP126">
            <v>0.55000000000000004</v>
          </cell>
          <cell r="AQ126">
            <v>0.55000000000000004</v>
          </cell>
          <cell r="AR126">
            <v>0.55000000000000004</v>
          </cell>
          <cell r="AS126">
            <v>0.92500000000000004</v>
          </cell>
          <cell r="AT126">
            <v>0.92500000000000004</v>
          </cell>
          <cell r="AU126">
            <v>0.92500000000000004</v>
          </cell>
          <cell r="AV126">
            <v>11198</v>
          </cell>
          <cell r="AW126">
            <v>11548</v>
          </cell>
          <cell r="AX126">
            <v>11787</v>
          </cell>
          <cell r="AY126">
            <v>1086</v>
          </cell>
          <cell r="AZ126">
            <v>1120</v>
          </cell>
          <cell r="BA126">
            <v>1143</v>
          </cell>
          <cell r="BB126">
            <v>1440</v>
          </cell>
          <cell r="BC126">
            <v>1440</v>
          </cell>
          <cell r="BD126">
            <v>1440</v>
          </cell>
          <cell r="BE126">
            <v>1440</v>
          </cell>
          <cell r="BF126">
            <v>1440</v>
          </cell>
          <cell r="BG126">
            <v>1440</v>
          </cell>
          <cell r="BH126">
            <v>0.754</v>
          </cell>
          <cell r="BI126">
            <v>0.77800000000000002</v>
          </cell>
          <cell r="BJ126">
            <v>0.79400000000000004</v>
          </cell>
          <cell r="BK126">
            <v>0.754</v>
          </cell>
          <cell r="BL126">
            <v>0.77800000000000002</v>
          </cell>
          <cell r="BM126">
            <v>0.79400000000000004</v>
          </cell>
          <cell r="BN126" t="str">
            <v>C</v>
          </cell>
          <cell r="BO126" t="str">
            <v>C</v>
          </cell>
          <cell r="BP126" t="str">
            <v>C</v>
          </cell>
          <cell r="BQ126" t="str">
            <v>SA</v>
          </cell>
          <cell r="BR126" t="str">
            <v>SA</v>
          </cell>
          <cell r="BS126" t="str">
            <v>SA</v>
          </cell>
          <cell r="BT126">
            <v>11198</v>
          </cell>
          <cell r="BU126">
            <v>11548</v>
          </cell>
          <cell r="BV126">
            <v>11787</v>
          </cell>
          <cell r="BW126">
            <v>1440</v>
          </cell>
          <cell r="BX126">
            <v>1440</v>
          </cell>
          <cell r="BY126">
            <v>1440</v>
          </cell>
          <cell r="BZ126">
            <v>1440</v>
          </cell>
          <cell r="CA126">
            <v>1440</v>
          </cell>
          <cell r="CB126">
            <v>1440</v>
          </cell>
          <cell r="CC126">
            <v>0.754</v>
          </cell>
          <cell r="CD126">
            <v>0.77800000000000002</v>
          </cell>
          <cell r="CE126">
            <v>0.79400000000000004</v>
          </cell>
          <cell r="CF126">
            <v>0.754</v>
          </cell>
          <cell r="CG126">
            <v>0.77800000000000002</v>
          </cell>
          <cell r="CH126">
            <v>0.79400000000000004</v>
          </cell>
          <cell r="CI126" t="str">
            <v>C</v>
          </cell>
          <cell r="CJ126" t="str">
            <v>C</v>
          </cell>
          <cell r="CK126" t="str">
            <v>C</v>
          </cell>
          <cell r="CL126" t="str">
            <v>N</v>
          </cell>
        </row>
        <row r="127">
          <cell r="B127" t="str">
            <v>2805</v>
          </cell>
          <cell r="C127" t="str">
            <v>ELGIN AVE</v>
          </cell>
          <cell r="D127" t="str">
            <v>DELTONA BLVD</v>
          </cell>
          <cell r="E127" t="str">
            <v>MARINER BLVD</v>
          </cell>
          <cell r="F127" t="str">
            <v>91</v>
          </cell>
          <cell r="G127" t="str">
            <v>E</v>
          </cell>
          <cell r="H127">
            <v>1.02</v>
          </cell>
          <cell r="I127">
            <v>64</v>
          </cell>
          <cell r="J127">
            <v>65</v>
          </cell>
          <cell r="K127">
            <v>67</v>
          </cell>
          <cell r="L127" t="str">
            <v>T</v>
          </cell>
          <cell r="M127" t="str">
            <v>T</v>
          </cell>
          <cell r="N127" t="str">
            <v>T</v>
          </cell>
          <cell r="O127" t="str">
            <v>C</v>
          </cell>
          <cell r="P127" t="str">
            <v>C</v>
          </cell>
          <cell r="Q127" t="str">
            <v>C</v>
          </cell>
          <cell r="R127" t="str">
            <v>SA</v>
          </cell>
          <cell r="S127" t="str">
            <v>SA</v>
          </cell>
          <cell r="T127" t="str">
            <v>SA</v>
          </cell>
          <cell r="U127">
            <v>2</v>
          </cell>
          <cell r="V127">
            <v>2</v>
          </cell>
          <cell r="W127">
            <v>2</v>
          </cell>
          <cell r="X127" t="str">
            <v>CR</v>
          </cell>
          <cell r="Y127" t="str">
            <v>CR</v>
          </cell>
          <cell r="Z127" t="str">
            <v>CR</v>
          </cell>
          <cell r="AA127">
            <v>0</v>
          </cell>
          <cell r="AB127">
            <v>0</v>
          </cell>
          <cell r="AC127">
            <v>0</v>
          </cell>
          <cell r="AD127" t="str">
            <v>N</v>
          </cell>
          <cell r="AE127" t="str">
            <v>N</v>
          </cell>
          <cell r="AF127" t="str">
            <v>N</v>
          </cell>
          <cell r="AG127" t="str">
            <v>2U</v>
          </cell>
          <cell r="AH127" t="str">
            <v>2U</v>
          </cell>
          <cell r="AI127" t="str">
            <v>2U</v>
          </cell>
          <cell r="AJ127">
            <v>1</v>
          </cell>
          <cell r="AK127">
            <v>1</v>
          </cell>
          <cell r="AL127">
            <v>1</v>
          </cell>
          <cell r="AM127">
            <v>9.7000000000000003E-2</v>
          </cell>
          <cell r="AN127">
            <v>9.7000000000000003E-2</v>
          </cell>
          <cell r="AO127">
            <v>9.7000000000000003E-2</v>
          </cell>
          <cell r="AP127">
            <v>0.55000000000000004</v>
          </cell>
          <cell r="AQ127">
            <v>0.55000000000000004</v>
          </cell>
          <cell r="AR127">
            <v>0.55000000000000004</v>
          </cell>
          <cell r="AS127">
            <v>0.92500000000000004</v>
          </cell>
          <cell r="AT127">
            <v>0.92500000000000004</v>
          </cell>
          <cell r="AU127">
            <v>0.92500000000000004</v>
          </cell>
          <cell r="AV127">
            <v>7315</v>
          </cell>
          <cell r="AW127">
            <v>7763</v>
          </cell>
          <cell r="AX127">
            <v>8076</v>
          </cell>
          <cell r="AY127">
            <v>710</v>
          </cell>
          <cell r="AZ127">
            <v>753</v>
          </cell>
          <cell r="BA127">
            <v>783</v>
          </cell>
          <cell r="BB127">
            <v>1350</v>
          </cell>
          <cell r="BC127">
            <v>1350</v>
          </cell>
          <cell r="BD127">
            <v>1350</v>
          </cell>
          <cell r="BE127">
            <v>1440</v>
          </cell>
          <cell r="BF127">
            <v>1440</v>
          </cell>
          <cell r="BG127">
            <v>1440</v>
          </cell>
          <cell r="BH127">
            <v>0.52600000000000002</v>
          </cell>
          <cell r="BI127">
            <v>0.55800000000000005</v>
          </cell>
          <cell r="BJ127">
            <v>0.57999999999999996</v>
          </cell>
          <cell r="BK127">
            <v>0.49299999999999999</v>
          </cell>
          <cell r="BL127">
            <v>0.52300000000000002</v>
          </cell>
          <cell r="BM127">
            <v>0.54400000000000004</v>
          </cell>
          <cell r="BN127" t="str">
            <v>B</v>
          </cell>
          <cell r="BO127" t="str">
            <v>B</v>
          </cell>
          <cell r="BP127" t="str">
            <v>B</v>
          </cell>
          <cell r="BQ127" t="str">
            <v>SA</v>
          </cell>
          <cell r="BR127" t="str">
            <v>SA</v>
          </cell>
          <cell r="BS127" t="str">
            <v>SA</v>
          </cell>
          <cell r="BT127">
            <v>7315</v>
          </cell>
          <cell r="BU127">
            <v>7763</v>
          </cell>
          <cell r="BV127">
            <v>8076</v>
          </cell>
          <cell r="BW127">
            <v>1350</v>
          </cell>
          <cell r="BX127">
            <v>1350</v>
          </cell>
          <cell r="BY127">
            <v>1350</v>
          </cell>
          <cell r="BZ127">
            <v>1440</v>
          </cell>
          <cell r="CA127">
            <v>1440</v>
          </cell>
          <cell r="CB127">
            <v>1440</v>
          </cell>
          <cell r="CC127">
            <v>0.52600000000000002</v>
          </cell>
          <cell r="CD127">
            <v>0.55800000000000005</v>
          </cell>
          <cell r="CE127">
            <v>0.57999999999999996</v>
          </cell>
          <cell r="CF127">
            <v>0.49299999999999999</v>
          </cell>
          <cell r="CG127">
            <v>0.52300000000000002</v>
          </cell>
          <cell r="CH127">
            <v>0.54400000000000004</v>
          </cell>
          <cell r="CI127" t="str">
            <v>B</v>
          </cell>
          <cell r="CJ127" t="str">
            <v>B</v>
          </cell>
          <cell r="CK127" t="str">
            <v>B</v>
          </cell>
          <cell r="CL127" t="str">
            <v>N</v>
          </cell>
        </row>
        <row r="128">
          <cell r="B128" t="str">
            <v>2810</v>
          </cell>
          <cell r="C128" t="str">
            <v>ELGIN BLVD/POWELL RD</v>
          </cell>
          <cell r="D128" t="str">
            <v>MARINER BLVD</v>
          </cell>
          <cell r="E128" t="str">
            <v>LANDOVER RD</v>
          </cell>
          <cell r="F128" t="str">
            <v>65: 082014: 91</v>
          </cell>
          <cell r="G128" t="str">
            <v>C</v>
          </cell>
          <cell r="H128">
            <v>1.0087999999999999</v>
          </cell>
          <cell r="I128">
            <v>65</v>
          </cell>
          <cell r="J128">
            <v>66</v>
          </cell>
          <cell r="K128">
            <v>68</v>
          </cell>
          <cell r="L128" t="str">
            <v>T</v>
          </cell>
          <cell r="M128" t="str">
            <v>T</v>
          </cell>
          <cell r="N128" t="str">
            <v>T</v>
          </cell>
          <cell r="O128" t="str">
            <v>C</v>
          </cell>
          <cell r="P128" t="str">
            <v>C</v>
          </cell>
          <cell r="Q128" t="str">
            <v>C</v>
          </cell>
          <cell r="R128" t="str">
            <v>SA</v>
          </cell>
          <cell r="S128" t="str">
            <v>SA</v>
          </cell>
          <cell r="T128" t="str">
            <v>SA</v>
          </cell>
          <cell r="U128">
            <v>2</v>
          </cell>
          <cell r="V128">
            <v>2</v>
          </cell>
          <cell r="W128">
            <v>2</v>
          </cell>
          <cell r="X128" t="str">
            <v>CR</v>
          </cell>
          <cell r="Y128" t="str">
            <v>CR</v>
          </cell>
          <cell r="Z128" t="str">
            <v>CR</v>
          </cell>
          <cell r="AA128">
            <v>0</v>
          </cell>
          <cell r="AB128">
            <v>0</v>
          </cell>
          <cell r="AC128">
            <v>0</v>
          </cell>
          <cell r="AD128" t="str">
            <v>N</v>
          </cell>
          <cell r="AE128" t="str">
            <v>N</v>
          </cell>
          <cell r="AF128" t="str">
            <v>N</v>
          </cell>
          <cell r="AG128" t="str">
            <v>4D</v>
          </cell>
          <cell r="AH128" t="str">
            <v>4D</v>
          </cell>
          <cell r="AI128" t="str">
            <v>4D</v>
          </cell>
          <cell r="AJ128">
            <v>1</v>
          </cell>
          <cell r="AK128">
            <v>1</v>
          </cell>
          <cell r="AL128">
            <v>1</v>
          </cell>
          <cell r="AM128">
            <v>9.7000000000000003E-2</v>
          </cell>
          <cell r="AN128">
            <v>9.7000000000000003E-2</v>
          </cell>
          <cell r="AO128">
            <v>9.7000000000000003E-2</v>
          </cell>
          <cell r="AP128">
            <v>0.55000000000000004</v>
          </cell>
          <cell r="AQ128">
            <v>0.55000000000000004</v>
          </cell>
          <cell r="AR128">
            <v>0.55000000000000004</v>
          </cell>
          <cell r="AS128">
            <v>0.92500000000000004</v>
          </cell>
          <cell r="AT128">
            <v>0.92500000000000004</v>
          </cell>
          <cell r="AU128">
            <v>0.92500000000000004</v>
          </cell>
          <cell r="AV128">
            <v>10241</v>
          </cell>
          <cell r="AW128">
            <v>10514</v>
          </cell>
          <cell r="AX128">
            <v>10699</v>
          </cell>
          <cell r="AY128">
            <v>993</v>
          </cell>
          <cell r="AZ128">
            <v>1020</v>
          </cell>
          <cell r="BA128">
            <v>1038</v>
          </cell>
          <cell r="BB128">
            <v>2178</v>
          </cell>
          <cell r="BC128">
            <v>2178</v>
          </cell>
          <cell r="BD128">
            <v>2178</v>
          </cell>
          <cell r="BE128">
            <v>3060</v>
          </cell>
          <cell r="BF128">
            <v>3060</v>
          </cell>
          <cell r="BG128">
            <v>3060</v>
          </cell>
          <cell r="BH128">
            <v>0.45600000000000002</v>
          </cell>
          <cell r="BI128">
            <v>0.46800000000000003</v>
          </cell>
          <cell r="BJ128">
            <v>0.47699999999999998</v>
          </cell>
          <cell r="BK128">
            <v>0.32500000000000001</v>
          </cell>
          <cell r="BL128">
            <v>0.33300000000000002</v>
          </cell>
          <cell r="BM128">
            <v>0.33900000000000002</v>
          </cell>
          <cell r="BN128" t="str">
            <v>C</v>
          </cell>
          <cell r="BO128" t="str">
            <v>C</v>
          </cell>
          <cell r="BP128" t="str">
            <v>C</v>
          </cell>
          <cell r="BQ128" t="str">
            <v>SA</v>
          </cell>
          <cell r="BR128" t="str">
            <v>SA</v>
          </cell>
          <cell r="BS128" t="str">
            <v>SA</v>
          </cell>
          <cell r="BT128">
            <v>11110</v>
          </cell>
          <cell r="BU128">
            <v>11509</v>
          </cell>
          <cell r="BV128">
            <v>11783</v>
          </cell>
          <cell r="BW128">
            <v>2178</v>
          </cell>
          <cell r="BX128">
            <v>2178</v>
          </cell>
          <cell r="BY128">
            <v>2178</v>
          </cell>
          <cell r="BZ128">
            <v>3060</v>
          </cell>
          <cell r="CA128">
            <v>3060</v>
          </cell>
          <cell r="CB128">
            <v>3060</v>
          </cell>
          <cell r="CC128">
            <v>0.495</v>
          </cell>
          <cell r="CD128">
            <v>0.51200000000000001</v>
          </cell>
          <cell r="CE128">
            <v>0.52500000000000002</v>
          </cell>
          <cell r="CF128">
            <v>0.35199999999999998</v>
          </cell>
          <cell r="CG128">
            <v>0.36499999999999999</v>
          </cell>
          <cell r="CH128">
            <v>0.374</v>
          </cell>
          <cell r="CI128" t="str">
            <v>C</v>
          </cell>
          <cell r="CJ128" t="str">
            <v>C</v>
          </cell>
          <cell r="CK128" t="str">
            <v>C</v>
          </cell>
          <cell r="CL128" t="str">
            <v>N</v>
          </cell>
        </row>
        <row r="129">
          <cell r="B129" t="str">
            <v>2813.1</v>
          </cell>
          <cell r="C129" t="str">
            <v>ELGIN BLVD/POWELL RD</v>
          </cell>
          <cell r="D129" t="str">
            <v>LANDOVER RD</v>
          </cell>
          <cell r="E129" t="str">
            <v>TANNER RD</v>
          </cell>
          <cell r="F129" t="str">
            <v>65: 082014</v>
          </cell>
          <cell r="G129" t="str">
            <v>C</v>
          </cell>
          <cell r="H129">
            <v>1.0142</v>
          </cell>
          <cell r="I129">
            <v>65</v>
          </cell>
          <cell r="J129">
            <v>66</v>
          </cell>
          <cell r="K129">
            <v>68</v>
          </cell>
          <cell r="L129" t="str">
            <v>T</v>
          </cell>
          <cell r="M129" t="str">
            <v>T</v>
          </cell>
          <cell r="N129" t="str">
            <v>T</v>
          </cell>
          <cell r="O129" t="str">
            <v>C</v>
          </cell>
          <cell r="P129" t="str">
            <v>C</v>
          </cell>
          <cell r="Q129" t="str">
            <v>C</v>
          </cell>
          <cell r="R129" t="str">
            <v>SA</v>
          </cell>
          <cell r="S129" t="str">
            <v>SA</v>
          </cell>
          <cell r="T129" t="str">
            <v>SA</v>
          </cell>
          <cell r="U129">
            <v>2</v>
          </cell>
          <cell r="V129">
            <v>2</v>
          </cell>
          <cell r="W129">
            <v>2</v>
          </cell>
          <cell r="X129" t="str">
            <v>CR</v>
          </cell>
          <cell r="Y129" t="str">
            <v>CR</v>
          </cell>
          <cell r="Z129" t="str">
            <v>CR</v>
          </cell>
          <cell r="AA129">
            <v>0</v>
          </cell>
          <cell r="AB129">
            <v>0</v>
          </cell>
          <cell r="AC129">
            <v>0</v>
          </cell>
          <cell r="AD129" t="str">
            <v>N</v>
          </cell>
          <cell r="AE129" t="str">
            <v>N</v>
          </cell>
          <cell r="AF129" t="str">
            <v>N</v>
          </cell>
          <cell r="AG129" t="str">
            <v>4D</v>
          </cell>
          <cell r="AH129" t="str">
            <v>4D</v>
          </cell>
          <cell r="AI129" t="str">
            <v>4D</v>
          </cell>
          <cell r="AJ129">
            <v>0</v>
          </cell>
          <cell r="AK129">
            <v>0</v>
          </cell>
          <cell r="AL129">
            <v>0</v>
          </cell>
          <cell r="AM129">
            <v>9.7000000000000003E-2</v>
          </cell>
          <cell r="AN129">
            <v>9.7000000000000003E-2</v>
          </cell>
          <cell r="AO129">
            <v>9.7000000000000003E-2</v>
          </cell>
          <cell r="AP129">
            <v>0.55000000000000004</v>
          </cell>
          <cell r="AQ129">
            <v>0.55000000000000004</v>
          </cell>
          <cell r="AR129">
            <v>0.55000000000000004</v>
          </cell>
          <cell r="AS129">
            <v>0.92500000000000004</v>
          </cell>
          <cell r="AT129">
            <v>0.92500000000000004</v>
          </cell>
          <cell r="AU129">
            <v>0.92500000000000004</v>
          </cell>
          <cell r="AV129">
            <v>11909</v>
          </cell>
          <cell r="AW129">
            <v>12424</v>
          </cell>
          <cell r="AX129">
            <v>12779</v>
          </cell>
          <cell r="AY129">
            <v>1155</v>
          </cell>
          <cell r="AZ129">
            <v>1205</v>
          </cell>
          <cell r="BA129">
            <v>1240</v>
          </cell>
          <cell r="BB129">
            <v>2178</v>
          </cell>
          <cell r="BC129">
            <v>2178</v>
          </cell>
          <cell r="BD129">
            <v>2178</v>
          </cell>
          <cell r="BE129">
            <v>3060</v>
          </cell>
          <cell r="BF129">
            <v>3060</v>
          </cell>
          <cell r="BG129">
            <v>3060</v>
          </cell>
          <cell r="BH129">
            <v>0.53</v>
          </cell>
          <cell r="BI129">
            <v>0.55300000000000005</v>
          </cell>
          <cell r="BJ129">
            <v>0.56899999999999995</v>
          </cell>
          <cell r="BK129">
            <v>0.377</v>
          </cell>
          <cell r="BL129">
            <v>0.39400000000000002</v>
          </cell>
          <cell r="BM129">
            <v>0.40500000000000003</v>
          </cell>
          <cell r="BN129" t="str">
            <v>C</v>
          </cell>
          <cell r="BO129" t="str">
            <v>C</v>
          </cell>
          <cell r="BP129" t="str">
            <v>C</v>
          </cell>
          <cell r="BQ129" t="str">
            <v>SA</v>
          </cell>
          <cell r="BR129" t="str">
            <v>SA</v>
          </cell>
          <cell r="BS129" t="str">
            <v>SA</v>
          </cell>
          <cell r="BT129">
            <v>11110</v>
          </cell>
          <cell r="BU129">
            <v>11509</v>
          </cell>
          <cell r="BV129">
            <v>11783</v>
          </cell>
          <cell r="BW129">
            <v>2178</v>
          </cell>
          <cell r="BX129">
            <v>2178</v>
          </cell>
          <cell r="BY129">
            <v>2178</v>
          </cell>
          <cell r="BZ129">
            <v>3060</v>
          </cell>
          <cell r="CA129">
            <v>3060</v>
          </cell>
          <cell r="CB129">
            <v>3060</v>
          </cell>
          <cell r="CC129">
            <v>0.495</v>
          </cell>
          <cell r="CD129">
            <v>0.51200000000000001</v>
          </cell>
          <cell r="CE129">
            <v>0.52500000000000002</v>
          </cell>
          <cell r="CF129">
            <v>0.35199999999999998</v>
          </cell>
          <cell r="CG129">
            <v>0.36499999999999999</v>
          </cell>
          <cell r="CH129">
            <v>0.374</v>
          </cell>
          <cell r="CI129" t="str">
            <v>C</v>
          </cell>
          <cell r="CJ129" t="str">
            <v>C</v>
          </cell>
          <cell r="CK129" t="str">
            <v>C</v>
          </cell>
          <cell r="CL129" t="str">
            <v>N</v>
          </cell>
        </row>
        <row r="130">
          <cell r="B130" t="str">
            <v>2813.2</v>
          </cell>
          <cell r="C130" t="str">
            <v>ELGIN BLVD/POWELL RD</v>
          </cell>
          <cell r="D130" t="str">
            <v>TANNER RD</v>
          </cell>
          <cell r="E130" t="str">
            <v>LAUREN DR</v>
          </cell>
          <cell r="F130" t="str">
            <v>65: 082014</v>
          </cell>
          <cell r="G130" t="str">
            <v>C</v>
          </cell>
          <cell r="H130">
            <v>1.0142</v>
          </cell>
          <cell r="I130">
            <v>65</v>
          </cell>
          <cell r="J130">
            <v>66</v>
          </cell>
          <cell r="K130">
            <v>68</v>
          </cell>
          <cell r="L130" t="str">
            <v>T</v>
          </cell>
          <cell r="M130" t="str">
            <v>T</v>
          </cell>
          <cell r="N130" t="str">
            <v>T</v>
          </cell>
          <cell r="O130" t="str">
            <v>C</v>
          </cell>
          <cell r="P130" t="str">
            <v>C</v>
          </cell>
          <cell r="Q130" t="str">
            <v>C</v>
          </cell>
          <cell r="R130" t="str">
            <v>SA</v>
          </cell>
          <cell r="S130" t="str">
            <v>SA</v>
          </cell>
          <cell r="T130" t="str">
            <v>SA</v>
          </cell>
          <cell r="U130">
            <v>2</v>
          </cell>
          <cell r="V130">
            <v>2</v>
          </cell>
          <cell r="W130">
            <v>2</v>
          </cell>
          <cell r="X130" t="str">
            <v>CR</v>
          </cell>
          <cell r="Y130" t="str">
            <v>CR</v>
          </cell>
          <cell r="Z130" t="str">
            <v>CR</v>
          </cell>
          <cell r="AA130">
            <v>0</v>
          </cell>
          <cell r="AB130">
            <v>0</v>
          </cell>
          <cell r="AC130">
            <v>0</v>
          </cell>
          <cell r="AD130" t="str">
            <v>N</v>
          </cell>
          <cell r="AE130" t="str">
            <v>N</v>
          </cell>
          <cell r="AF130" t="str">
            <v>N</v>
          </cell>
          <cell r="AG130" t="str">
            <v>4D</v>
          </cell>
          <cell r="AH130" t="str">
            <v>4D</v>
          </cell>
          <cell r="AI130" t="str">
            <v>4D</v>
          </cell>
          <cell r="AJ130">
            <v>0</v>
          </cell>
          <cell r="AK130">
            <v>0</v>
          </cell>
          <cell r="AL130">
            <v>0</v>
          </cell>
          <cell r="AM130">
            <v>9.7000000000000003E-2</v>
          </cell>
          <cell r="AN130">
            <v>9.7000000000000003E-2</v>
          </cell>
          <cell r="AO130">
            <v>9.7000000000000003E-2</v>
          </cell>
          <cell r="AP130">
            <v>0.55000000000000004</v>
          </cell>
          <cell r="AQ130">
            <v>0.55000000000000004</v>
          </cell>
          <cell r="AR130">
            <v>0.55000000000000004</v>
          </cell>
          <cell r="AS130">
            <v>0.92500000000000004</v>
          </cell>
          <cell r="AT130">
            <v>0.92500000000000004</v>
          </cell>
          <cell r="AU130">
            <v>0.92500000000000004</v>
          </cell>
          <cell r="AV130">
            <v>11909</v>
          </cell>
          <cell r="AW130">
            <v>12424</v>
          </cell>
          <cell r="AX130">
            <v>12779</v>
          </cell>
          <cell r="AY130">
            <v>1155</v>
          </cell>
          <cell r="AZ130">
            <v>1205</v>
          </cell>
          <cell r="BA130">
            <v>1240</v>
          </cell>
          <cell r="BB130">
            <v>2178</v>
          </cell>
          <cell r="BC130">
            <v>2178</v>
          </cell>
          <cell r="BD130">
            <v>2178</v>
          </cell>
          <cell r="BE130">
            <v>3060</v>
          </cell>
          <cell r="BF130">
            <v>3060</v>
          </cell>
          <cell r="BG130">
            <v>3060</v>
          </cell>
          <cell r="BH130">
            <v>0.53</v>
          </cell>
          <cell r="BI130">
            <v>0.55300000000000005</v>
          </cell>
          <cell r="BJ130">
            <v>0.56899999999999995</v>
          </cell>
          <cell r="BK130">
            <v>0.377</v>
          </cell>
          <cell r="BL130">
            <v>0.39400000000000002</v>
          </cell>
          <cell r="BM130">
            <v>0.40500000000000003</v>
          </cell>
          <cell r="BN130" t="str">
            <v>C</v>
          </cell>
          <cell r="BO130" t="str">
            <v>C</v>
          </cell>
          <cell r="BP130" t="str">
            <v>C</v>
          </cell>
          <cell r="BQ130" t="str">
            <v>SA</v>
          </cell>
          <cell r="BR130" t="str">
            <v>SA</v>
          </cell>
          <cell r="BS130" t="str">
            <v>SA</v>
          </cell>
          <cell r="BT130">
            <v>11110</v>
          </cell>
          <cell r="BU130">
            <v>11509</v>
          </cell>
          <cell r="BV130">
            <v>11783</v>
          </cell>
          <cell r="BW130">
            <v>2178</v>
          </cell>
          <cell r="BX130">
            <v>2178</v>
          </cell>
          <cell r="BY130">
            <v>2178</v>
          </cell>
          <cell r="BZ130">
            <v>3060</v>
          </cell>
          <cell r="CA130">
            <v>3060</v>
          </cell>
          <cell r="CB130">
            <v>3060</v>
          </cell>
          <cell r="CC130">
            <v>0.495</v>
          </cell>
          <cell r="CD130">
            <v>0.51200000000000001</v>
          </cell>
          <cell r="CE130">
            <v>0.52500000000000002</v>
          </cell>
          <cell r="CF130">
            <v>0.35199999999999998</v>
          </cell>
          <cell r="CG130">
            <v>0.36499999999999999</v>
          </cell>
          <cell r="CH130">
            <v>0.374</v>
          </cell>
          <cell r="CI130" t="str">
            <v>C</v>
          </cell>
          <cell r="CJ130" t="str">
            <v>C</v>
          </cell>
          <cell r="CK130" t="str">
            <v>C</v>
          </cell>
          <cell r="CL130" t="str">
            <v>N</v>
          </cell>
        </row>
        <row r="131">
          <cell r="B131" t="str">
            <v>2816</v>
          </cell>
          <cell r="C131" t="str">
            <v>ELGIN BLVD/POWELL RD</v>
          </cell>
          <cell r="D131" t="str">
            <v>LAUREN DR</v>
          </cell>
          <cell r="E131" t="str">
            <v>FENIAN DR</v>
          </cell>
          <cell r="F131" t="str">
            <v>65: 082014</v>
          </cell>
          <cell r="G131" t="str">
            <v>C</v>
          </cell>
          <cell r="H131">
            <v>1.0142</v>
          </cell>
          <cell r="I131">
            <v>66</v>
          </cell>
          <cell r="J131">
            <v>67</v>
          </cell>
          <cell r="K131">
            <v>69</v>
          </cell>
          <cell r="L131" t="str">
            <v>T</v>
          </cell>
          <cell r="M131" t="str">
            <v>T</v>
          </cell>
          <cell r="N131" t="str">
            <v>T</v>
          </cell>
          <cell r="O131" t="str">
            <v>C</v>
          </cell>
          <cell r="P131" t="str">
            <v>C</v>
          </cell>
          <cell r="Q131" t="str">
            <v>C</v>
          </cell>
          <cell r="R131" t="str">
            <v>SA</v>
          </cell>
          <cell r="S131" t="str">
            <v>SA</v>
          </cell>
          <cell r="T131" t="str">
            <v>SA</v>
          </cell>
          <cell r="U131">
            <v>2</v>
          </cell>
          <cell r="V131">
            <v>2</v>
          </cell>
          <cell r="W131">
            <v>2</v>
          </cell>
          <cell r="X131" t="str">
            <v>CR</v>
          </cell>
          <cell r="Y131" t="str">
            <v>CR</v>
          </cell>
          <cell r="Z131" t="str">
            <v>CR</v>
          </cell>
          <cell r="AA131">
            <v>0</v>
          </cell>
          <cell r="AB131">
            <v>0</v>
          </cell>
          <cell r="AC131">
            <v>0</v>
          </cell>
          <cell r="AD131" t="str">
            <v>N</v>
          </cell>
          <cell r="AE131" t="str">
            <v>N</v>
          </cell>
          <cell r="AF131" t="str">
            <v>N</v>
          </cell>
          <cell r="AG131" t="str">
            <v>4D</v>
          </cell>
          <cell r="AH131" t="str">
            <v>4D</v>
          </cell>
          <cell r="AI131" t="str">
            <v>4D</v>
          </cell>
          <cell r="AJ131">
            <v>0</v>
          </cell>
          <cell r="AK131">
            <v>0</v>
          </cell>
          <cell r="AL131">
            <v>0</v>
          </cell>
          <cell r="AM131">
            <v>9.7000000000000003E-2</v>
          </cell>
          <cell r="AN131">
            <v>9.7000000000000003E-2</v>
          </cell>
          <cell r="AO131">
            <v>9.7000000000000003E-2</v>
          </cell>
          <cell r="AP131">
            <v>0.55000000000000004</v>
          </cell>
          <cell r="AQ131">
            <v>0.55000000000000004</v>
          </cell>
          <cell r="AR131">
            <v>0.55000000000000004</v>
          </cell>
          <cell r="AS131">
            <v>0.92500000000000004</v>
          </cell>
          <cell r="AT131">
            <v>0.92500000000000004</v>
          </cell>
          <cell r="AU131">
            <v>0.92500000000000004</v>
          </cell>
          <cell r="AV131">
            <v>11909</v>
          </cell>
          <cell r="AW131">
            <v>12424</v>
          </cell>
          <cell r="AX131">
            <v>12779</v>
          </cell>
          <cell r="AY131">
            <v>1155</v>
          </cell>
          <cell r="AZ131">
            <v>1205</v>
          </cell>
          <cell r="BA131">
            <v>1240</v>
          </cell>
          <cell r="BB131">
            <v>3096</v>
          </cell>
          <cell r="BC131">
            <v>3096</v>
          </cell>
          <cell r="BD131">
            <v>3096</v>
          </cell>
          <cell r="BE131">
            <v>3204</v>
          </cell>
          <cell r="BF131">
            <v>3204</v>
          </cell>
          <cell r="BG131">
            <v>3204</v>
          </cell>
          <cell r="BH131">
            <v>0.373</v>
          </cell>
          <cell r="BI131">
            <v>0.38900000000000001</v>
          </cell>
          <cell r="BJ131">
            <v>0.40100000000000002</v>
          </cell>
          <cell r="BK131">
            <v>0.36</v>
          </cell>
          <cell r="BL131">
            <v>0.376</v>
          </cell>
          <cell r="BM131">
            <v>0.38700000000000001</v>
          </cell>
          <cell r="BN131" t="str">
            <v>B</v>
          </cell>
          <cell r="BO131" t="str">
            <v>B</v>
          </cell>
          <cell r="BP131" t="str">
            <v>B</v>
          </cell>
          <cell r="BQ131" t="str">
            <v>SA</v>
          </cell>
          <cell r="BR131" t="str">
            <v>SA</v>
          </cell>
          <cell r="BS131" t="str">
            <v>SA</v>
          </cell>
          <cell r="BT131">
            <v>12854</v>
          </cell>
          <cell r="BU131">
            <v>13758</v>
          </cell>
          <cell r="BV131">
            <v>14398</v>
          </cell>
          <cell r="BW131">
            <v>3096</v>
          </cell>
          <cell r="BX131">
            <v>3096</v>
          </cell>
          <cell r="BY131">
            <v>3096</v>
          </cell>
          <cell r="BZ131">
            <v>3204</v>
          </cell>
          <cell r="CA131">
            <v>3204</v>
          </cell>
          <cell r="CB131">
            <v>3204</v>
          </cell>
          <cell r="CC131">
            <v>0.40300000000000002</v>
          </cell>
          <cell r="CD131">
            <v>0.43099999999999999</v>
          </cell>
          <cell r="CE131">
            <v>0.45100000000000001</v>
          </cell>
          <cell r="CF131">
            <v>0.38900000000000001</v>
          </cell>
          <cell r="CG131">
            <v>0.41699999999999998</v>
          </cell>
          <cell r="CH131">
            <v>0.436</v>
          </cell>
          <cell r="CI131" t="str">
            <v>B</v>
          </cell>
          <cell r="CJ131" t="str">
            <v>B</v>
          </cell>
          <cell r="CK131" t="str">
            <v>B</v>
          </cell>
          <cell r="CL131" t="str">
            <v>N</v>
          </cell>
        </row>
        <row r="132">
          <cell r="B132" t="str">
            <v>2819.1</v>
          </cell>
          <cell r="C132" t="str">
            <v>ELGIN BLVD/POWELL RD</v>
          </cell>
          <cell r="D132" t="str">
            <v>FENIAN DR</v>
          </cell>
          <cell r="E132" t="str">
            <v>STERLING HILL BLVD</v>
          </cell>
          <cell r="F132" t="str">
            <v>65: 082014</v>
          </cell>
          <cell r="G132" t="str">
            <v>C</v>
          </cell>
          <cell r="H132">
            <v>1.0142</v>
          </cell>
          <cell r="I132">
            <v>66</v>
          </cell>
          <cell r="J132">
            <v>67</v>
          </cell>
          <cell r="K132">
            <v>69</v>
          </cell>
          <cell r="L132" t="str">
            <v>T</v>
          </cell>
          <cell r="M132" t="str">
            <v>T</v>
          </cell>
          <cell r="N132" t="str">
            <v>T</v>
          </cell>
          <cell r="O132" t="str">
            <v>C</v>
          </cell>
          <cell r="P132" t="str">
            <v>C</v>
          </cell>
          <cell r="Q132" t="str">
            <v>C</v>
          </cell>
          <cell r="R132" t="str">
            <v>SA</v>
          </cell>
          <cell r="S132" t="str">
            <v>SA</v>
          </cell>
          <cell r="T132" t="str">
            <v>SA</v>
          </cell>
          <cell r="U132">
            <v>2</v>
          </cell>
          <cell r="V132">
            <v>2</v>
          </cell>
          <cell r="W132">
            <v>2</v>
          </cell>
          <cell r="X132" t="str">
            <v>CR</v>
          </cell>
          <cell r="Y132" t="str">
            <v>CR</v>
          </cell>
          <cell r="Z132" t="str">
            <v>CR</v>
          </cell>
          <cell r="AA132">
            <v>0</v>
          </cell>
          <cell r="AB132">
            <v>0</v>
          </cell>
          <cell r="AC132">
            <v>0</v>
          </cell>
          <cell r="AD132" t="str">
            <v>N</v>
          </cell>
          <cell r="AE132" t="str">
            <v>N</v>
          </cell>
          <cell r="AF132" t="str">
            <v>N</v>
          </cell>
          <cell r="AG132" t="str">
            <v>4D</v>
          </cell>
          <cell r="AH132" t="str">
            <v>4D</v>
          </cell>
          <cell r="AI132" t="str">
            <v>4D</v>
          </cell>
          <cell r="AJ132">
            <v>1</v>
          </cell>
          <cell r="AK132">
            <v>1</v>
          </cell>
          <cell r="AL132">
            <v>1</v>
          </cell>
          <cell r="AM132">
            <v>9.7000000000000003E-2</v>
          </cell>
          <cell r="AN132">
            <v>9.7000000000000003E-2</v>
          </cell>
          <cell r="AO132">
            <v>9.7000000000000003E-2</v>
          </cell>
          <cell r="AP132">
            <v>0.55000000000000004</v>
          </cell>
          <cell r="AQ132">
            <v>0.55000000000000004</v>
          </cell>
          <cell r="AR132">
            <v>0.55000000000000004</v>
          </cell>
          <cell r="AS132">
            <v>0.92500000000000004</v>
          </cell>
          <cell r="AT132">
            <v>0.92500000000000004</v>
          </cell>
          <cell r="AU132">
            <v>0.92500000000000004</v>
          </cell>
          <cell r="AV132">
            <v>11909</v>
          </cell>
          <cell r="AW132">
            <v>12424</v>
          </cell>
          <cell r="AX132">
            <v>12779</v>
          </cell>
          <cell r="AY132">
            <v>1155</v>
          </cell>
          <cell r="AZ132">
            <v>1205</v>
          </cell>
          <cell r="BA132">
            <v>1240</v>
          </cell>
          <cell r="BB132">
            <v>3096</v>
          </cell>
          <cell r="BC132">
            <v>3096</v>
          </cell>
          <cell r="BD132">
            <v>3096</v>
          </cell>
          <cell r="BE132">
            <v>3204</v>
          </cell>
          <cell r="BF132">
            <v>3204</v>
          </cell>
          <cell r="BG132">
            <v>3204</v>
          </cell>
          <cell r="BH132">
            <v>0.373</v>
          </cell>
          <cell r="BI132">
            <v>0.38900000000000001</v>
          </cell>
          <cell r="BJ132">
            <v>0.40100000000000002</v>
          </cell>
          <cell r="BK132">
            <v>0.36</v>
          </cell>
          <cell r="BL132">
            <v>0.376</v>
          </cell>
          <cell r="BM132">
            <v>0.38700000000000001</v>
          </cell>
          <cell r="BN132" t="str">
            <v>B</v>
          </cell>
          <cell r="BO132" t="str">
            <v>B</v>
          </cell>
          <cell r="BP132" t="str">
            <v>B</v>
          </cell>
          <cell r="BQ132" t="str">
            <v>SA</v>
          </cell>
          <cell r="BR132" t="str">
            <v>SA</v>
          </cell>
          <cell r="BS132" t="str">
            <v>SA</v>
          </cell>
          <cell r="BT132">
            <v>12854</v>
          </cell>
          <cell r="BU132">
            <v>13758</v>
          </cell>
          <cell r="BV132">
            <v>14398</v>
          </cell>
          <cell r="BW132">
            <v>3096</v>
          </cell>
          <cell r="BX132">
            <v>3096</v>
          </cell>
          <cell r="BY132">
            <v>3096</v>
          </cell>
          <cell r="BZ132">
            <v>3204</v>
          </cell>
          <cell r="CA132">
            <v>3204</v>
          </cell>
          <cell r="CB132">
            <v>3204</v>
          </cell>
          <cell r="CC132">
            <v>0.40300000000000002</v>
          </cell>
          <cell r="CD132">
            <v>0.43099999999999999</v>
          </cell>
          <cell r="CE132">
            <v>0.45100000000000001</v>
          </cell>
          <cell r="CF132">
            <v>0.38900000000000001</v>
          </cell>
          <cell r="CG132">
            <v>0.41699999999999998</v>
          </cell>
          <cell r="CH132">
            <v>0.436</v>
          </cell>
          <cell r="CI132" t="str">
            <v>B</v>
          </cell>
          <cell r="CJ132" t="str">
            <v>B</v>
          </cell>
          <cell r="CK132" t="str">
            <v>B</v>
          </cell>
          <cell r="CL132" t="str">
            <v>N</v>
          </cell>
        </row>
        <row r="133">
          <cell r="B133" t="str">
            <v>2819.2</v>
          </cell>
          <cell r="C133" t="str">
            <v>ELGIN BLVD/POWELL RD</v>
          </cell>
          <cell r="D133" t="str">
            <v>STERLING HILL BLVD</v>
          </cell>
          <cell r="E133" t="str">
            <v>BARCLAY RD</v>
          </cell>
          <cell r="F133" t="str">
            <v>65</v>
          </cell>
          <cell r="G133" t="str">
            <v>C</v>
          </cell>
          <cell r="H133">
            <v>1.0283</v>
          </cell>
          <cell r="I133">
            <v>66</v>
          </cell>
          <cell r="J133">
            <v>67</v>
          </cell>
          <cell r="K133">
            <v>69</v>
          </cell>
          <cell r="L133" t="str">
            <v>T</v>
          </cell>
          <cell r="M133" t="str">
            <v>T</v>
          </cell>
          <cell r="N133" t="str">
            <v>T</v>
          </cell>
          <cell r="O133" t="str">
            <v>C</v>
          </cell>
          <cell r="P133" t="str">
            <v>C</v>
          </cell>
          <cell r="Q133" t="str">
            <v>C</v>
          </cell>
          <cell r="R133" t="str">
            <v>SA</v>
          </cell>
          <cell r="S133" t="str">
            <v>SA</v>
          </cell>
          <cell r="T133" t="str">
            <v>SA</v>
          </cell>
          <cell r="U133">
            <v>2</v>
          </cell>
          <cell r="V133">
            <v>2</v>
          </cell>
          <cell r="W133">
            <v>2</v>
          </cell>
          <cell r="X133" t="str">
            <v>CR</v>
          </cell>
          <cell r="Y133" t="str">
            <v>CR</v>
          </cell>
          <cell r="Z133" t="str">
            <v>CR</v>
          </cell>
          <cell r="AA133">
            <v>0</v>
          </cell>
          <cell r="AB133">
            <v>0</v>
          </cell>
          <cell r="AC133">
            <v>0</v>
          </cell>
          <cell r="AD133" t="str">
            <v>N</v>
          </cell>
          <cell r="AE133" t="str">
            <v>N</v>
          </cell>
          <cell r="AF133" t="str">
            <v>N</v>
          </cell>
          <cell r="AG133" t="str">
            <v>4D</v>
          </cell>
          <cell r="AH133" t="str">
            <v>4D</v>
          </cell>
          <cell r="AI133" t="str">
            <v>4D</v>
          </cell>
          <cell r="AJ133">
            <v>1</v>
          </cell>
          <cell r="AK133">
            <v>1</v>
          </cell>
          <cell r="AL133">
            <v>1</v>
          </cell>
          <cell r="AM133">
            <v>9.7000000000000003E-2</v>
          </cell>
          <cell r="AN133">
            <v>9.7000000000000003E-2</v>
          </cell>
          <cell r="AO133">
            <v>9.7000000000000003E-2</v>
          </cell>
          <cell r="AP133">
            <v>0.55000000000000004</v>
          </cell>
          <cell r="AQ133">
            <v>0.55000000000000004</v>
          </cell>
          <cell r="AR133">
            <v>0.55000000000000004</v>
          </cell>
          <cell r="AS133">
            <v>0.92500000000000004</v>
          </cell>
          <cell r="AT133">
            <v>0.92500000000000004</v>
          </cell>
          <cell r="AU133">
            <v>0.92500000000000004</v>
          </cell>
          <cell r="AV133">
            <v>13529</v>
          </cell>
          <cell r="AW133">
            <v>14711</v>
          </cell>
          <cell r="AX133">
            <v>15555</v>
          </cell>
          <cell r="AY133">
            <v>1312</v>
          </cell>
          <cell r="AZ133">
            <v>1427</v>
          </cell>
          <cell r="BA133">
            <v>1509</v>
          </cell>
          <cell r="BB133">
            <v>3096</v>
          </cell>
          <cell r="BC133">
            <v>3096</v>
          </cell>
          <cell r="BD133">
            <v>3096</v>
          </cell>
          <cell r="BE133">
            <v>3204</v>
          </cell>
          <cell r="BF133">
            <v>3204</v>
          </cell>
          <cell r="BG133">
            <v>3204</v>
          </cell>
          <cell r="BH133">
            <v>0.42399999999999999</v>
          </cell>
          <cell r="BI133">
            <v>0.46100000000000002</v>
          </cell>
          <cell r="BJ133">
            <v>0.48699999999999999</v>
          </cell>
          <cell r="BK133">
            <v>0.40899999999999997</v>
          </cell>
          <cell r="BL133">
            <v>0.44500000000000001</v>
          </cell>
          <cell r="BM133">
            <v>0.47099999999999997</v>
          </cell>
          <cell r="BN133" t="str">
            <v>B</v>
          </cell>
          <cell r="BO133" t="str">
            <v>B</v>
          </cell>
          <cell r="BP133" t="str">
            <v>B</v>
          </cell>
          <cell r="BQ133" t="str">
            <v>SA</v>
          </cell>
          <cell r="BR133" t="str">
            <v>SA</v>
          </cell>
          <cell r="BS133" t="str">
            <v>SA</v>
          </cell>
          <cell r="BT133">
            <v>12854</v>
          </cell>
          <cell r="BU133">
            <v>13758</v>
          </cell>
          <cell r="BV133">
            <v>14398</v>
          </cell>
          <cell r="BW133">
            <v>3096</v>
          </cell>
          <cell r="BX133">
            <v>3096</v>
          </cell>
          <cell r="BY133">
            <v>3096</v>
          </cell>
          <cell r="BZ133">
            <v>3204</v>
          </cell>
          <cell r="CA133">
            <v>3204</v>
          </cell>
          <cell r="CB133">
            <v>3204</v>
          </cell>
          <cell r="CC133">
            <v>0.40300000000000002</v>
          </cell>
          <cell r="CD133">
            <v>0.43099999999999999</v>
          </cell>
          <cell r="CE133">
            <v>0.45100000000000001</v>
          </cell>
          <cell r="CF133">
            <v>0.38900000000000001</v>
          </cell>
          <cell r="CG133">
            <v>0.41699999999999998</v>
          </cell>
          <cell r="CH133">
            <v>0.436</v>
          </cell>
          <cell r="CI133" t="str">
            <v>B</v>
          </cell>
          <cell r="CJ133" t="str">
            <v>B</v>
          </cell>
          <cell r="CK133" t="str">
            <v>B</v>
          </cell>
          <cell r="CL133" t="str">
            <v>N</v>
          </cell>
        </row>
        <row r="134">
          <cell r="B134" t="str">
            <v>2910</v>
          </cell>
          <cell r="C134" t="str">
            <v>EMERSON RD</v>
          </cell>
          <cell r="D134" t="str">
            <v>POWELL RD</v>
          </cell>
          <cell r="E134" t="str">
            <v>CORTEZ BLVD (SR50)</v>
          </cell>
          <cell r="F134" t="str">
            <v>22: 082024</v>
          </cell>
          <cell r="G134" t="str">
            <v>E</v>
          </cell>
          <cell r="H134">
            <v>1.02</v>
          </cell>
          <cell r="I134">
            <v>67</v>
          </cell>
          <cell r="J134">
            <v>68</v>
          </cell>
          <cell r="K134">
            <v>70</v>
          </cell>
          <cell r="L134" t="str">
            <v>T</v>
          </cell>
          <cell r="M134" t="str">
            <v>T</v>
          </cell>
          <cell r="N134" t="str">
            <v>T</v>
          </cell>
          <cell r="O134" t="str">
            <v>D</v>
          </cell>
          <cell r="P134" t="str">
            <v>D</v>
          </cell>
          <cell r="Q134" t="str">
            <v>D</v>
          </cell>
          <cell r="R134" t="str">
            <v>SA</v>
          </cell>
          <cell r="S134" t="str">
            <v>SA</v>
          </cell>
          <cell r="T134" t="str">
            <v>SA</v>
          </cell>
          <cell r="U134">
            <v>4</v>
          </cell>
          <cell r="V134">
            <v>4</v>
          </cell>
          <cell r="W134">
            <v>4</v>
          </cell>
          <cell r="X134" t="str">
            <v>CR</v>
          </cell>
          <cell r="Y134" t="str">
            <v>CR</v>
          </cell>
          <cell r="Z134" t="str">
            <v>CR</v>
          </cell>
          <cell r="AA134">
            <v>0</v>
          </cell>
          <cell r="AB134">
            <v>0</v>
          </cell>
          <cell r="AC134">
            <v>0</v>
          </cell>
          <cell r="AD134" t="str">
            <v>N</v>
          </cell>
          <cell r="AE134" t="str">
            <v>N</v>
          </cell>
          <cell r="AF134" t="str">
            <v>N</v>
          </cell>
          <cell r="AG134" t="str">
            <v>2U</v>
          </cell>
          <cell r="AH134" t="str">
            <v>2U</v>
          </cell>
          <cell r="AI134" t="str">
            <v>2U</v>
          </cell>
          <cell r="AJ134">
            <v>1</v>
          </cell>
          <cell r="AK134">
            <v>1</v>
          </cell>
          <cell r="AL134">
            <v>1</v>
          </cell>
          <cell r="AM134">
            <v>9.7000000000000003E-2</v>
          </cell>
          <cell r="AN134">
            <v>9.7000000000000003E-2</v>
          </cell>
          <cell r="AO134">
            <v>9.7000000000000003E-2</v>
          </cell>
          <cell r="AP134">
            <v>0.55000000000000004</v>
          </cell>
          <cell r="AQ134">
            <v>0.55000000000000004</v>
          </cell>
          <cell r="AR134">
            <v>0.55000000000000004</v>
          </cell>
          <cell r="AS134">
            <v>0.91</v>
          </cell>
          <cell r="AT134">
            <v>0.91</v>
          </cell>
          <cell r="AU134">
            <v>0.91</v>
          </cell>
          <cell r="AV134">
            <v>2060</v>
          </cell>
          <cell r="AW134">
            <v>2186</v>
          </cell>
          <cell r="AX134">
            <v>2274</v>
          </cell>
          <cell r="AY134">
            <v>200</v>
          </cell>
          <cell r="AZ134">
            <v>212</v>
          </cell>
          <cell r="BA134">
            <v>221</v>
          </cell>
          <cell r="BB134">
            <v>1332</v>
          </cell>
          <cell r="BC134">
            <v>1332</v>
          </cell>
          <cell r="BD134">
            <v>1332</v>
          </cell>
          <cell r="BE134">
            <v>1332</v>
          </cell>
          <cell r="BF134">
            <v>1332</v>
          </cell>
          <cell r="BG134">
            <v>1332</v>
          </cell>
          <cell r="BH134">
            <v>0.15</v>
          </cell>
          <cell r="BI134">
            <v>0.159</v>
          </cell>
          <cell r="BJ134">
            <v>0.16600000000000001</v>
          </cell>
          <cell r="BK134">
            <v>0.15</v>
          </cell>
          <cell r="BL134">
            <v>0.159</v>
          </cell>
          <cell r="BM134">
            <v>0.16600000000000001</v>
          </cell>
          <cell r="BN134" t="str">
            <v>B</v>
          </cell>
          <cell r="BO134" t="str">
            <v>B</v>
          </cell>
          <cell r="BP134" t="str">
            <v>B</v>
          </cell>
          <cell r="BQ134" t="str">
            <v>SA</v>
          </cell>
          <cell r="BR134" t="str">
            <v>SA</v>
          </cell>
          <cell r="BS134" t="str">
            <v>SA</v>
          </cell>
          <cell r="BT134">
            <v>2060</v>
          </cell>
          <cell r="BU134">
            <v>2186</v>
          </cell>
          <cell r="BV134">
            <v>2274</v>
          </cell>
          <cell r="BW134">
            <v>1332</v>
          </cell>
          <cell r="BX134">
            <v>1332</v>
          </cell>
          <cell r="BY134">
            <v>1332</v>
          </cell>
          <cell r="BZ134">
            <v>1332</v>
          </cell>
          <cell r="CA134">
            <v>1332</v>
          </cell>
          <cell r="CB134">
            <v>1332</v>
          </cell>
          <cell r="CC134">
            <v>0.15</v>
          </cell>
          <cell r="CD134">
            <v>0.159</v>
          </cell>
          <cell r="CE134">
            <v>0.16600000000000001</v>
          </cell>
          <cell r="CF134">
            <v>0.15</v>
          </cell>
          <cell r="CG134">
            <v>0.159</v>
          </cell>
          <cell r="CH134">
            <v>0.16600000000000001</v>
          </cell>
          <cell r="CI134" t="str">
            <v>B</v>
          </cell>
          <cell r="CJ134" t="str">
            <v>B</v>
          </cell>
          <cell r="CK134" t="str">
            <v>B</v>
          </cell>
          <cell r="CL134" t="str">
            <v>N</v>
          </cell>
        </row>
        <row r="135">
          <cell r="B135" t="str">
            <v>2920</v>
          </cell>
          <cell r="C135" t="str">
            <v>EMERSON RD</v>
          </cell>
          <cell r="D135" t="str">
            <v>CORTEZ BLVD (SR50)</v>
          </cell>
          <cell r="E135" t="str">
            <v>JEFFERSON ST (SR50)</v>
          </cell>
          <cell r="F135" t="str">
            <v>92</v>
          </cell>
          <cell r="G135" t="str">
            <v>E</v>
          </cell>
          <cell r="H135">
            <v>1.02</v>
          </cell>
          <cell r="I135">
            <v>68</v>
          </cell>
          <cell r="J135">
            <v>69</v>
          </cell>
          <cell r="K135">
            <v>71</v>
          </cell>
          <cell r="L135" t="str">
            <v>T</v>
          </cell>
          <cell r="M135" t="str">
            <v>T</v>
          </cell>
          <cell r="N135" t="str">
            <v>T</v>
          </cell>
          <cell r="O135" t="str">
            <v>D</v>
          </cell>
          <cell r="P135" t="str">
            <v>D</v>
          </cell>
          <cell r="Q135" t="str">
            <v>D</v>
          </cell>
          <cell r="R135" t="str">
            <v>NA</v>
          </cell>
          <cell r="S135" t="str">
            <v>NA</v>
          </cell>
          <cell r="T135" t="str">
            <v>NA</v>
          </cell>
          <cell r="U135">
            <v>3</v>
          </cell>
          <cell r="V135">
            <v>3</v>
          </cell>
          <cell r="W135">
            <v>3</v>
          </cell>
          <cell r="X135" t="str">
            <v>CR</v>
          </cell>
          <cell r="Y135" t="str">
            <v>CR</v>
          </cell>
          <cell r="Z135" t="str">
            <v>CR</v>
          </cell>
          <cell r="AA135">
            <v>0</v>
          </cell>
          <cell r="AB135">
            <v>0</v>
          </cell>
          <cell r="AC135">
            <v>0</v>
          </cell>
          <cell r="AD135" t="str">
            <v>N</v>
          </cell>
          <cell r="AE135" t="str">
            <v>N</v>
          </cell>
          <cell r="AF135" t="str">
            <v>N</v>
          </cell>
          <cell r="AG135" t="str">
            <v>2U</v>
          </cell>
          <cell r="AH135" t="str">
            <v>2U</v>
          </cell>
          <cell r="AI135" t="str">
            <v>2U</v>
          </cell>
          <cell r="AJ135">
            <v>0</v>
          </cell>
          <cell r="AK135">
            <v>0</v>
          </cell>
          <cell r="AL135">
            <v>0</v>
          </cell>
          <cell r="AM135">
            <v>9.7000000000000003E-2</v>
          </cell>
          <cell r="AN135">
            <v>9.7000000000000003E-2</v>
          </cell>
          <cell r="AO135">
            <v>9.7000000000000003E-2</v>
          </cell>
          <cell r="AP135">
            <v>0.55000000000000004</v>
          </cell>
          <cell r="AQ135">
            <v>0.55000000000000004</v>
          </cell>
          <cell r="AR135">
            <v>0.55000000000000004</v>
          </cell>
          <cell r="AS135">
            <v>0.91</v>
          </cell>
          <cell r="AT135">
            <v>0.91</v>
          </cell>
          <cell r="AU135">
            <v>0.91</v>
          </cell>
          <cell r="AV135">
            <v>1658</v>
          </cell>
          <cell r="AW135">
            <v>1759</v>
          </cell>
          <cell r="AX135">
            <v>1830</v>
          </cell>
          <cell r="AY135">
            <v>161</v>
          </cell>
          <cell r="AZ135">
            <v>171</v>
          </cell>
          <cell r="BA135">
            <v>178</v>
          </cell>
          <cell r="BB135">
            <v>1530</v>
          </cell>
          <cell r="BC135">
            <v>1530</v>
          </cell>
          <cell r="BD135">
            <v>1530</v>
          </cell>
          <cell r="BE135">
            <v>1942</v>
          </cell>
          <cell r="BF135">
            <v>1942</v>
          </cell>
          <cell r="BG135">
            <v>1942</v>
          </cell>
          <cell r="BH135">
            <v>0.105</v>
          </cell>
          <cell r="BI135">
            <v>0.112</v>
          </cell>
          <cell r="BJ135">
            <v>0.11600000000000001</v>
          </cell>
          <cell r="BK135">
            <v>8.3000000000000004E-2</v>
          </cell>
          <cell r="BL135">
            <v>8.7999999999999995E-2</v>
          </cell>
          <cell r="BM135">
            <v>9.1999999999999998E-2</v>
          </cell>
          <cell r="BN135" t="str">
            <v>B</v>
          </cell>
          <cell r="BO135" t="str">
            <v>B</v>
          </cell>
          <cell r="BP135" t="str">
            <v>B</v>
          </cell>
          <cell r="BQ135" t="str">
            <v>NA</v>
          </cell>
          <cell r="BR135" t="str">
            <v>NA</v>
          </cell>
          <cell r="BS135" t="str">
            <v>NA</v>
          </cell>
          <cell r="BT135">
            <v>1658</v>
          </cell>
          <cell r="BU135">
            <v>1759</v>
          </cell>
          <cell r="BV135">
            <v>1830</v>
          </cell>
          <cell r="BW135">
            <v>2040</v>
          </cell>
          <cell r="BX135">
            <v>2040</v>
          </cell>
          <cell r="BY135">
            <v>2040</v>
          </cell>
          <cell r="BZ135">
            <v>2590</v>
          </cell>
          <cell r="CA135">
            <v>2590</v>
          </cell>
          <cell r="CB135">
            <v>2590</v>
          </cell>
          <cell r="CC135">
            <v>7.9000000000000001E-2</v>
          </cell>
          <cell r="CD135">
            <v>8.4000000000000005E-2</v>
          </cell>
          <cell r="CE135">
            <v>8.6999999999999994E-2</v>
          </cell>
          <cell r="CF135">
            <v>6.2E-2</v>
          </cell>
          <cell r="CG135">
            <v>6.6000000000000003E-2</v>
          </cell>
          <cell r="CH135">
            <v>6.9000000000000006E-2</v>
          </cell>
          <cell r="CI135" t="str">
            <v>B</v>
          </cell>
          <cell r="CJ135" t="str">
            <v>B</v>
          </cell>
          <cell r="CK135" t="str">
            <v>B</v>
          </cell>
          <cell r="CL135" t="str">
            <v>N</v>
          </cell>
        </row>
        <row r="136">
          <cell r="B136" t="str">
            <v>8090</v>
          </cell>
          <cell r="C136" t="str">
            <v>FOREST OAKS BLVD</v>
          </cell>
          <cell r="D136" t="str">
            <v>US19 (SR55)</v>
          </cell>
          <cell r="E136" t="str">
            <v>DELTONA BLVD</v>
          </cell>
          <cell r="F136" t="str">
            <v>111</v>
          </cell>
          <cell r="G136" t="str">
            <v>E</v>
          </cell>
          <cell r="H136">
            <v>1.02</v>
          </cell>
          <cell r="I136">
            <v>69</v>
          </cell>
          <cell r="J136">
            <v>70</v>
          </cell>
          <cell r="K136">
            <v>72</v>
          </cell>
          <cell r="L136" t="str">
            <v>T</v>
          </cell>
          <cell r="M136" t="str">
            <v>T</v>
          </cell>
          <cell r="N136" t="str">
            <v>T</v>
          </cell>
          <cell r="O136" t="str">
            <v>D</v>
          </cell>
          <cell r="P136" t="str">
            <v>D</v>
          </cell>
          <cell r="Q136" t="str">
            <v>D</v>
          </cell>
          <cell r="R136" t="str">
            <v>SA</v>
          </cell>
          <cell r="S136" t="str">
            <v>SA</v>
          </cell>
          <cell r="T136" t="str">
            <v>SA</v>
          </cell>
          <cell r="U136">
            <v>2</v>
          </cell>
          <cell r="V136">
            <v>2</v>
          </cell>
          <cell r="W136">
            <v>2</v>
          </cell>
          <cell r="X136" t="str">
            <v>CR</v>
          </cell>
          <cell r="Y136" t="str">
            <v>CR</v>
          </cell>
          <cell r="Z136" t="str">
            <v>CR</v>
          </cell>
          <cell r="AA136">
            <v>0</v>
          </cell>
          <cell r="AB136">
            <v>0</v>
          </cell>
          <cell r="AC136">
            <v>0</v>
          </cell>
          <cell r="AD136" t="str">
            <v>N</v>
          </cell>
          <cell r="AE136" t="str">
            <v>N</v>
          </cell>
          <cell r="AF136" t="str">
            <v>N</v>
          </cell>
          <cell r="AG136" t="str">
            <v>2U</v>
          </cell>
          <cell r="AH136" t="str">
            <v>2U</v>
          </cell>
          <cell r="AI136" t="str">
            <v>2U</v>
          </cell>
          <cell r="AJ136">
            <v>1</v>
          </cell>
          <cell r="AK136">
            <v>1</v>
          </cell>
          <cell r="AL136">
            <v>1</v>
          </cell>
          <cell r="AM136">
            <v>9.7000000000000003E-2</v>
          </cell>
          <cell r="AN136">
            <v>9.7000000000000003E-2</v>
          </cell>
          <cell r="AO136">
            <v>9.7000000000000003E-2</v>
          </cell>
          <cell r="AP136">
            <v>0.55000000000000004</v>
          </cell>
          <cell r="AQ136">
            <v>0.55000000000000004</v>
          </cell>
          <cell r="AR136">
            <v>0.55000000000000004</v>
          </cell>
          <cell r="AS136">
            <v>0.92500000000000004</v>
          </cell>
          <cell r="AT136">
            <v>0.92500000000000004</v>
          </cell>
          <cell r="AU136">
            <v>0.92500000000000004</v>
          </cell>
          <cell r="AV136">
            <v>8446</v>
          </cell>
          <cell r="AW136">
            <v>8963</v>
          </cell>
          <cell r="AX136">
            <v>9325</v>
          </cell>
          <cell r="AY136">
            <v>819</v>
          </cell>
          <cell r="AZ136">
            <v>869</v>
          </cell>
          <cell r="BA136">
            <v>905</v>
          </cell>
          <cell r="BB136">
            <v>1440</v>
          </cell>
          <cell r="BC136">
            <v>1440</v>
          </cell>
          <cell r="BD136">
            <v>1440</v>
          </cell>
          <cell r="BE136">
            <v>1440</v>
          </cell>
          <cell r="BF136">
            <v>1440</v>
          </cell>
          <cell r="BG136">
            <v>1440</v>
          </cell>
          <cell r="BH136">
            <v>0.56899999999999995</v>
          </cell>
          <cell r="BI136">
            <v>0.60299999999999998</v>
          </cell>
          <cell r="BJ136">
            <v>0.628</v>
          </cell>
          <cell r="BK136">
            <v>0.56899999999999995</v>
          </cell>
          <cell r="BL136">
            <v>0.60299999999999998</v>
          </cell>
          <cell r="BM136">
            <v>0.628</v>
          </cell>
          <cell r="BN136" t="str">
            <v>B</v>
          </cell>
          <cell r="BO136" t="str">
            <v>C</v>
          </cell>
          <cell r="BP136" t="str">
            <v>C</v>
          </cell>
          <cell r="BQ136" t="str">
            <v>SA</v>
          </cell>
          <cell r="BR136" t="str">
            <v>SA</v>
          </cell>
          <cell r="BS136" t="str">
            <v>SA</v>
          </cell>
          <cell r="BT136">
            <v>8446</v>
          </cell>
          <cell r="BU136">
            <v>8963</v>
          </cell>
          <cell r="BV136">
            <v>9325</v>
          </cell>
          <cell r="BW136">
            <v>1440</v>
          </cell>
          <cell r="BX136">
            <v>1440</v>
          </cell>
          <cell r="BY136">
            <v>1440</v>
          </cell>
          <cell r="BZ136">
            <v>1440</v>
          </cell>
          <cell r="CA136">
            <v>1440</v>
          </cell>
          <cell r="CB136">
            <v>1440</v>
          </cell>
          <cell r="CC136">
            <v>0.56899999999999995</v>
          </cell>
          <cell r="CD136">
            <v>0.60299999999999998</v>
          </cell>
          <cell r="CE136">
            <v>0.628</v>
          </cell>
          <cell r="CF136">
            <v>0.56899999999999995</v>
          </cell>
          <cell r="CG136">
            <v>0.60299999999999998</v>
          </cell>
          <cell r="CH136">
            <v>0.628</v>
          </cell>
          <cell r="CI136" t="str">
            <v>B</v>
          </cell>
          <cell r="CJ136" t="str">
            <v>C</v>
          </cell>
          <cell r="CK136" t="str">
            <v>C</v>
          </cell>
          <cell r="CL136" t="str">
            <v>N</v>
          </cell>
        </row>
        <row r="137">
          <cell r="B137" t="str">
            <v>20060</v>
          </cell>
          <cell r="C137" t="str">
            <v>FORT DADE AVE</v>
          </cell>
          <cell r="D137" t="str">
            <v>WISCON RD</v>
          </cell>
          <cell r="E137" t="str">
            <v>CORTEZ BLVD (SR50)</v>
          </cell>
          <cell r="F137" t="str">
            <v/>
          </cell>
          <cell r="G137" t="str">
            <v>A</v>
          </cell>
          <cell r="H137">
            <v>1</v>
          </cell>
          <cell r="I137">
            <v>70</v>
          </cell>
          <cell r="J137">
            <v>71</v>
          </cell>
          <cell r="K137">
            <v>73</v>
          </cell>
          <cell r="L137" t="str">
            <v>T</v>
          </cell>
          <cell r="M137" t="str">
            <v>T</v>
          </cell>
          <cell r="N137" t="str">
            <v>T</v>
          </cell>
          <cell r="O137" t="str">
            <v>D</v>
          </cell>
          <cell r="P137" t="str">
            <v>D</v>
          </cell>
          <cell r="Q137" t="str">
            <v>D</v>
          </cell>
          <cell r="R137" t="str">
            <v>NMC</v>
          </cell>
          <cell r="S137" t="str">
            <v>NMC</v>
          </cell>
          <cell r="T137" t="str">
            <v>NMC</v>
          </cell>
          <cell r="U137">
            <v>3</v>
          </cell>
          <cell r="V137">
            <v>3</v>
          </cell>
          <cell r="W137">
            <v>3</v>
          </cell>
          <cell r="X137" t="str">
            <v>CR</v>
          </cell>
          <cell r="Y137" t="str">
            <v>CR</v>
          </cell>
          <cell r="Z137" t="str">
            <v>CR</v>
          </cell>
          <cell r="AA137">
            <v>0</v>
          </cell>
          <cell r="AB137">
            <v>0</v>
          </cell>
          <cell r="AC137">
            <v>0</v>
          </cell>
          <cell r="AD137" t="str">
            <v>N</v>
          </cell>
          <cell r="AE137" t="str">
            <v>N</v>
          </cell>
          <cell r="AF137" t="str">
            <v>N</v>
          </cell>
          <cell r="AG137" t="str">
            <v>2U</v>
          </cell>
          <cell r="AH137" t="str">
            <v>2U</v>
          </cell>
          <cell r="AI137" t="str">
            <v>2U</v>
          </cell>
          <cell r="AJ137">
            <v>0</v>
          </cell>
          <cell r="AK137">
            <v>0</v>
          </cell>
          <cell r="AL137">
            <v>0</v>
          </cell>
          <cell r="AM137">
            <v>9.5000000000000001E-2</v>
          </cell>
          <cell r="AN137">
            <v>9.5000000000000001E-2</v>
          </cell>
          <cell r="AO137">
            <v>9.5000000000000001E-2</v>
          </cell>
          <cell r="AP137">
            <v>0.55000000000000004</v>
          </cell>
          <cell r="AQ137">
            <v>0.55000000000000004</v>
          </cell>
          <cell r="AR137">
            <v>0.55000000000000004</v>
          </cell>
          <cell r="AS137">
            <v>0.92500000000000004</v>
          </cell>
          <cell r="AT137">
            <v>0.92500000000000004</v>
          </cell>
          <cell r="AU137">
            <v>0.92500000000000004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1938</v>
          </cell>
          <cell r="BC137">
            <v>1938</v>
          </cell>
          <cell r="BD137">
            <v>1938</v>
          </cell>
          <cell r="BE137">
            <v>2460</v>
          </cell>
          <cell r="BF137">
            <v>2460</v>
          </cell>
          <cell r="BG137">
            <v>2460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Q137" t="str">
            <v>NMC</v>
          </cell>
          <cell r="BR137" t="str">
            <v>NMC</v>
          </cell>
          <cell r="BS137" t="str">
            <v>NMC</v>
          </cell>
          <cell r="BT137">
            <v>0</v>
          </cell>
          <cell r="BU137">
            <v>0</v>
          </cell>
          <cell r="BV137">
            <v>0</v>
          </cell>
          <cell r="BW137">
            <v>2040</v>
          </cell>
          <cell r="BX137">
            <v>2040</v>
          </cell>
          <cell r="BY137">
            <v>2040</v>
          </cell>
          <cell r="BZ137">
            <v>2590</v>
          </cell>
          <cell r="CA137">
            <v>2590</v>
          </cell>
          <cell r="CB137">
            <v>2590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L137" t="str">
            <v>N</v>
          </cell>
        </row>
        <row r="138">
          <cell r="B138" t="str">
            <v>3010</v>
          </cell>
          <cell r="C138" t="str">
            <v>FORT DADE AVE</v>
          </cell>
          <cell r="D138" t="str">
            <v>CORTEZ BLVD (SR50)</v>
          </cell>
          <cell r="E138" t="str">
            <v>CITRUS WAY</v>
          </cell>
          <cell r="F138" t="str">
            <v>14: 082027</v>
          </cell>
          <cell r="G138" t="str">
            <v>E</v>
          </cell>
          <cell r="H138">
            <v>1.02</v>
          </cell>
          <cell r="I138">
            <v>71</v>
          </cell>
          <cell r="J138">
            <v>72</v>
          </cell>
          <cell r="K138">
            <v>74</v>
          </cell>
          <cell r="L138" t="str">
            <v>T</v>
          </cell>
          <cell r="M138" t="str">
            <v>T</v>
          </cell>
          <cell r="N138" t="str">
            <v>T</v>
          </cell>
          <cell r="O138" t="str">
            <v>D</v>
          </cell>
          <cell r="P138" t="str">
            <v>D</v>
          </cell>
          <cell r="Q138" t="str">
            <v>D</v>
          </cell>
          <cell r="R138" t="str">
            <v>NA</v>
          </cell>
          <cell r="S138" t="str">
            <v>NA</v>
          </cell>
          <cell r="T138" t="str">
            <v>NA</v>
          </cell>
          <cell r="U138">
            <v>3</v>
          </cell>
          <cell r="V138">
            <v>3</v>
          </cell>
          <cell r="W138">
            <v>3</v>
          </cell>
          <cell r="X138" t="str">
            <v>CR</v>
          </cell>
          <cell r="Y138" t="str">
            <v>CR</v>
          </cell>
          <cell r="Z138" t="str">
            <v>CR</v>
          </cell>
          <cell r="AA138">
            <v>0</v>
          </cell>
          <cell r="AB138">
            <v>0</v>
          </cell>
          <cell r="AC138">
            <v>0</v>
          </cell>
          <cell r="AD138" t="str">
            <v>N</v>
          </cell>
          <cell r="AE138" t="str">
            <v>N</v>
          </cell>
          <cell r="AF138" t="str">
            <v>N</v>
          </cell>
          <cell r="AG138" t="str">
            <v>2U</v>
          </cell>
          <cell r="AH138" t="str">
            <v>2U</v>
          </cell>
          <cell r="AI138" t="str">
            <v>2U</v>
          </cell>
          <cell r="AJ138">
            <v>0</v>
          </cell>
          <cell r="AK138">
            <v>0</v>
          </cell>
          <cell r="AL138">
            <v>0</v>
          </cell>
          <cell r="AM138">
            <v>9.7000000000000003E-2</v>
          </cell>
          <cell r="AN138">
            <v>9.7000000000000003E-2</v>
          </cell>
          <cell r="AO138">
            <v>9.7000000000000003E-2</v>
          </cell>
          <cell r="AP138">
            <v>0.55000000000000004</v>
          </cell>
          <cell r="AQ138">
            <v>0.55000000000000004</v>
          </cell>
          <cell r="AR138">
            <v>0.55000000000000004</v>
          </cell>
          <cell r="AS138">
            <v>0.91</v>
          </cell>
          <cell r="AT138">
            <v>0.91</v>
          </cell>
          <cell r="AU138">
            <v>0.91</v>
          </cell>
          <cell r="AV138">
            <v>2031</v>
          </cell>
          <cell r="AW138">
            <v>2155</v>
          </cell>
          <cell r="AX138">
            <v>2242</v>
          </cell>
          <cell r="AY138">
            <v>197</v>
          </cell>
          <cell r="AZ138">
            <v>209</v>
          </cell>
          <cell r="BA138">
            <v>217</v>
          </cell>
          <cell r="BB138">
            <v>1530</v>
          </cell>
          <cell r="BC138">
            <v>1530</v>
          </cell>
          <cell r="BD138">
            <v>1530</v>
          </cell>
          <cell r="BE138">
            <v>1942</v>
          </cell>
          <cell r="BF138">
            <v>1942</v>
          </cell>
          <cell r="BG138">
            <v>1942</v>
          </cell>
          <cell r="BH138">
            <v>0.129</v>
          </cell>
          <cell r="BI138">
            <v>0.13700000000000001</v>
          </cell>
          <cell r="BJ138">
            <v>0.14199999999999999</v>
          </cell>
          <cell r="BK138">
            <v>0.10100000000000001</v>
          </cell>
          <cell r="BL138">
            <v>0.108</v>
          </cell>
          <cell r="BM138">
            <v>0.112</v>
          </cell>
          <cell r="BN138" t="str">
            <v>B</v>
          </cell>
          <cell r="BO138" t="str">
            <v>B</v>
          </cell>
          <cell r="BP138" t="str">
            <v>B</v>
          </cell>
          <cell r="BQ138" t="str">
            <v>NA</v>
          </cell>
          <cell r="BR138" t="str">
            <v>NA</v>
          </cell>
          <cell r="BS138" t="str">
            <v>NA</v>
          </cell>
          <cell r="BT138">
            <v>2149</v>
          </cell>
          <cell r="BU138">
            <v>2280</v>
          </cell>
          <cell r="BV138">
            <v>2372</v>
          </cell>
          <cell r="BW138">
            <v>2040</v>
          </cell>
          <cell r="BX138">
            <v>2040</v>
          </cell>
          <cell r="BY138">
            <v>2040</v>
          </cell>
          <cell r="BZ138">
            <v>2590</v>
          </cell>
          <cell r="CA138">
            <v>2590</v>
          </cell>
          <cell r="CB138">
            <v>2590</v>
          </cell>
          <cell r="CC138">
            <v>0.10199999999999999</v>
          </cell>
          <cell r="CD138">
            <v>0.108</v>
          </cell>
          <cell r="CE138">
            <v>0.113</v>
          </cell>
          <cell r="CF138">
            <v>0.08</v>
          </cell>
          <cell r="CG138">
            <v>8.5000000000000006E-2</v>
          </cell>
          <cell r="CH138">
            <v>8.8999999999999996E-2</v>
          </cell>
          <cell r="CI138" t="str">
            <v>B</v>
          </cell>
          <cell r="CJ138" t="str">
            <v>B</v>
          </cell>
          <cell r="CK138" t="str">
            <v>B</v>
          </cell>
          <cell r="CL138" t="str">
            <v>N</v>
          </cell>
        </row>
        <row r="139">
          <cell r="B139" t="str">
            <v>3020</v>
          </cell>
          <cell r="C139" t="str">
            <v>FORT DADE AVE</v>
          </cell>
          <cell r="D139" t="str">
            <v>CITRUS WAY</v>
          </cell>
          <cell r="E139" t="str">
            <v>COBB RD</v>
          </cell>
          <cell r="F139" t="str">
            <v>15</v>
          </cell>
          <cell r="G139" t="str">
            <v>E</v>
          </cell>
          <cell r="H139">
            <v>1.02</v>
          </cell>
          <cell r="I139">
            <v>71</v>
          </cell>
          <cell r="J139">
            <v>72</v>
          </cell>
          <cell r="K139">
            <v>74</v>
          </cell>
          <cell r="L139" t="str">
            <v>T</v>
          </cell>
          <cell r="M139" t="str">
            <v>T</v>
          </cell>
          <cell r="N139" t="str">
            <v>T</v>
          </cell>
          <cell r="O139" t="str">
            <v>D</v>
          </cell>
          <cell r="P139" t="str">
            <v>D</v>
          </cell>
          <cell r="Q139" t="str">
            <v>D</v>
          </cell>
          <cell r="R139" t="str">
            <v>NA</v>
          </cell>
          <cell r="S139" t="str">
            <v>NA</v>
          </cell>
          <cell r="T139" t="str">
            <v>NA</v>
          </cell>
          <cell r="U139">
            <v>3</v>
          </cell>
          <cell r="V139">
            <v>3</v>
          </cell>
          <cell r="W139">
            <v>3</v>
          </cell>
          <cell r="X139" t="str">
            <v>CR</v>
          </cell>
          <cell r="Y139" t="str">
            <v>CR</v>
          </cell>
          <cell r="Z139" t="str">
            <v>CR</v>
          </cell>
          <cell r="AA139">
            <v>0</v>
          </cell>
          <cell r="AB139">
            <v>0</v>
          </cell>
          <cell r="AC139">
            <v>0</v>
          </cell>
          <cell r="AD139" t="str">
            <v>N</v>
          </cell>
          <cell r="AE139" t="str">
            <v>N</v>
          </cell>
          <cell r="AF139" t="str">
            <v>N</v>
          </cell>
          <cell r="AG139" t="str">
            <v>2U</v>
          </cell>
          <cell r="AH139" t="str">
            <v>2U</v>
          </cell>
          <cell r="AI139" t="str">
            <v>2U</v>
          </cell>
          <cell r="AJ139">
            <v>0</v>
          </cell>
          <cell r="AK139">
            <v>0</v>
          </cell>
          <cell r="AL139">
            <v>0</v>
          </cell>
          <cell r="AM139">
            <v>9.7000000000000003E-2</v>
          </cell>
          <cell r="AN139">
            <v>9.7000000000000003E-2</v>
          </cell>
          <cell r="AO139">
            <v>9.7000000000000003E-2</v>
          </cell>
          <cell r="AP139">
            <v>0.55000000000000004</v>
          </cell>
          <cell r="AQ139">
            <v>0.55000000000000004</v>
          </cell>
          <cell r="AR139">
            <v>0.55000000000000004</v>
          </cell>
          <cell r="AS139">
            <v>0.91</v>
          </cell>
          <cell r="AT139">
            <v>0.91</v>
          </cell>
          <cell r="AU139">
            <v>0.91</v>
          </cell>
          <cell r="AV139">
            <v>2235</v>
          </cell>
          <cell r="AW139">
            <v>2372</v>
          </cell>
          <cell r="AX139">
            <v>2467</v>
          </cell>
          <cell r="AY139">
            <v>217</v>
          </cell>
          <cell r="AZ139">
            <v>230</v>
          </cell>
          <cell r="BA139">
            <v>239</v>
          </cell>
          <cell r="BB139">
            <v>1530</v>
          </cell>
          <cell r="BC139">
            <v>1530</v>
          </cell>
          <cell r="BD139">
            <v>1530</v>
          </cell>
          <cell r="BE139">
            <v>1942</v>
          </cell>
          <cell r="BF139">
            <v>1942</v>
          </cell>
          <cell r="BG139">
            <v>1942</v>
          </cell>
          <cell r="BH139">
            <v>0.14199999999999999</v>
          </cell>
          <cell r="BI139">
            <v>0.15</v>
          </cell>
          <cell r="BJ139">
            <v>0.156</v>
          </cell>
          <cell r="BK139">
            <v>0.112</v>
          </cell>
          <cell r="BL139">
            <v>0.11799999999999999</v>
          </cell>
          <cell r="BM139">
            <v>0.123</v>
          </cell>
          <cell r="BN139" t="str">
            <v>B</v>
          </cell>
          <cell r="BO139" t="str">
            <v>B</v>
          </cell>
          <cell r="BP139" t="str">
            <v>B</v>
          </cell>
          <cell r="BQ139" t="str">
            <v>NA</v>
          </cell>
          <cell r="BR139" t="str">
            <v>NA</v>
          </cell>
          <cell r="BS139" t="str">
            <v>NA</v>
          </cell>
          <cell r="BT139">
            <v>2149</v>
          </cell>
          <cell r="BU139">
            <v>2280</v>
          </cell>
          <cell r="BV139">
            <v>2372</v>
          </cell>
          <cell r="BW139">
            <v>2040</v>
          </cell>
          <cell r="BX139">
            <v>2040</v>
          </cell>
          <cell r="BY139">
            <v>2040</v>
          </cell>
          <cell r="BZ139">
            <v>2590</v>
          </cell>
          <cell r="CA139">
            <v>2590</v>
          </cell>
          <cell r="CB139">
            <v>2590</v>
          </cell>
          <cell r="CC139">
            <v>0.10199999999999999</v>
          </cell>
          <cell r="CD139">
            <v>0.108</v>
          </cell>
          <cell r="CE139">
            <v>0.113</v>
          </cell>
          <cell r="CF139">
            <v>0.08</v>
          </cell>
          <cell r="CG139">
            <v>8.5000000000000006E-2</v>
          </cell>
          <cell r="CH139">
            <v>8.8999999999999996E-2</v>
          </cell>
          <cell r="CI139" t="str">
            <v>B</v>
          </cell>
          <cell r="CJ139" t="str">
            <v>B</v>
          </cell>
          <cell r="CK139" t="str">
            <v>B</v>
          </cell>
          <cell r="CL139" t="str">
            <v>N</v>
          </cell>
        </row>
        <row r="140">
          <cell r="B140" t="str">
            <v>3030</v>
          </cell>
          <cell r="C140" t="str">
            <v>FORT DADE AVE</v>
          </cell>
          <cell r="D140" t="str">
            <v>COBB RD</v>
          </cell>
          <cell r="E140" t="str">
            <v>PONCE DE LEON BLVD (US98/SR700)</v>
          </cell>
          <cell r="F140" t="str">
            <v>15</v>
          </cell>
          <cell r="G140" t="str">
            <v>E</v>
          </cell>
          <cell r="H140">
            <v>1.02</v>
          </cell>
          <cell r="I140">
            <v>72</v>
          </cell>
          <cell r="J140">
            <v>73</v>
          </cell>
          <cell r="K140">
            <v>75</v>
          </cell>
          <cell r="L140" t="str">
            <v>T</v>
          </cell>
          <cell r="M140" t="str">
            <v>T</v>
          </cell>
          <cell r="N140" t="str">
            <v>T</v>
          </cell>
          <cell r="O140" t="str">
            <v>D</v>
          </cell>
          <cell r="P140" t="str">
            <v>D</v>
          </cell>
          <cell r="Q140" t="str">
            <v>D</v>
          </cell>
          <cell r="R140" t="str">
            <v>SA</v>
          </cell>
          <cell r="S140" t="str">
            <v>SA</v>
          </cell>
          <cell r="T140" t="str">
            <v>SA</v>
          </cell>
          <cell r="U140">
            <v>2</v>
          </cell>
          <cell r="V140">
            <v>2</v>
          </cell>
          <cell r="W140">
            <v>2</v>
          </cell>
          <cell r="X140" t="str">
            <v>CR</v>
          </cell>
          <cell r="Y140" t="str">
            <v>CR</v>
          </cell>
          <cell r="Z140" t="str">
            <v>CR</v>
          </cell>
          <cell r="AA140">
            <v>0</v>
          </cell>
          <cell r="AB140">
            <v>0</v>
          </cell>
          <cell r="AC140">
            <v>0</v>
          </cell>
          <cell r="AD140" t="str">
            <v>N</v>
          </cell>
          <cell r="AE140" t="str">
            <v>N</v>
          </cell>
          <cell r="AF140" t="str">
            <v>N</v>
          </cell>
          <cell r="AG140" t="str">
            <v>2U</v>
          </cell>
          <cell r="AH140" t="str">
            <v>2U</v>
          </cell>
          <cell r="AI140" t="str">
            <v>2U</v>
          </cell>
          <cell r="AJ140">
            <v>0</v>
          </cell>
          <cell r="AK140">
            <v>0</v>
          </cell>
          <cell r="AL140">
            <v>0</v>
          </cell>
          <cell r="AM140">
            <v>9.7000000000000003E-2</v>
          </cell>
          <cell r="AN140">
            <v>9.7000000000000003E-2</v>
          </cell>
          <cell r="AO140">
            <v>9.7000000000000003E-2</v>
          </cell>
          <cell r="AP140">
            <v>0.55000000000000004</v>
          </cell>
          <cell r="AQ140">
            <v>0.55000000000000004</v>
          </cell>
          <cell r="AR140">
            <v>0.55000000000000004</v>
          </cell>
          <cell r="AS140">
            <v>0.92500000000000004</v>
          </cell>
          <cell r="AT140">
            <v>0.92500000000000004</v>
          </cell>
          <cell r="AU140">
            <v>0.92500000000000004</v>
          </cell>
          <cell r="AV140">
            <v>2235</v>
          </cell>
          <cell r="AW140">
            <v>2372</v>
          </cell>
          <cell r="AX140">
            <v>2467</v>
          </cell>
          <cell r="AY140">
            <v>142</v>
          </cell>
          <cell r="AZ140">
            <v>150</v>
          </cell>
          <cell r="BA140">
            <v>156</v>
          </cell>
          <cell r="BB140">
            <v>1440</v>
          </cell>
          <cell r="BC140">
            <v>1440</v>
          </cell>
          <cell r="BD140">
            <v>1440</v>
          </cell>
          <cell r="BE140">
            <v>1440</v>
          </cell>
          <cell r="BF140">
            <v>1440</v>
          </cell>
          <cell r="BG140">
            <v>1440</v>
          </cell>
          <cell r="BH140">
            <v>0.151</v>
          </cell>
          <cell r="BI140">
            <v>0.16</v>
          </cell>
          <cell r="BJ140">
            <v>0.16600000000000001</v>
          </cell>
          <cell r="BK140">
            <v>0.151</v>
          </cell>
          <cell r="BL140">
            <v>0.16</v>
          </cell>
          <cell r="BM140">
            <v>0.16600000000000001</v>
          </cell>
          <cell r="BN140" t="str">
            <v>B</v>
          </cell>
          <cell r="BO140" t="str">
            <v>B</v>
          </cell>
          <cell r="BP140" t="str">
            <v>B</v>
          </cell>
          <cell r="BQ140" t="str">
            <v>SA</v>
          </cell>
          <cell r="BR140" t="str">
            <v>SA</v>
          </cell>
          <cell r="BS140" t="str">
            <v>SA</v>
          </cell>
          <cell r="BT140">
            <v>1461</v>
          </cell>
          <cell r="BU140">
            <v>1550</v>
          </cell>
          <cell r="BV140">
            <v>1613</v>
          </cell>
          <cell r="BW140">
            <v>1440</v>
          </cell>
          <cell r="BX140">
            <v>1440</v>
          </cell>
          <cell r="BY140">
            <v>1440</v>
          </cell>
          <cell r="BZ140">
            <v>1440</v>
          </cell>
          <cell r="CA140">
            <v>1440</v>
          </cell>
          <cell r="CB140">
            <v>1440</v>
          </cell>
          <cell r="CC140">
            <v>9.9000000000000005E-2</v>
          </cell>
          <cell r="CD140">
            <v>0.104</v>
          </cell>
          <cell r="CE140">
            <v>0.108</v>
          </cell>
          <cell r="CF140">
            <v>9.9000000000000005E-2</v>
          </cell>
          <cell r="CG140">
            <v>0.104</v>
          </cell>
          <cell r="CH140">
            <v>0.108</v>
          </cell>
          <cell r="CI140" t="str">
            <v>B</v>
          </cell>
          <cell r="CJ140" t="str">
            <v>B</v>
          </cell>
          <cell r="CK140" t="str">
            <v>B</v>
          </cell>
          <cell r="CL140" t="str">
            <v>N</v>
          </cell>
        </row>
        <row r="141">
          <cell r="B141" t="str">
            <v>3040</v>
          </cell>
          <cell r="C141" t="str">
            <v>FORT DADE AVE</v>
          </cell>
          <cell r="D141" t="str">
            <v>PONCE DE LEON BLVD (US98/SR700)</v>
          </cell>
          <cell r="E141" t="str">
            <v>HOWELL AVE</v>
          </cell>
          <cell r="F141" t="str">
            <v>104: 082009</v>
          </cell>
          <cell r="G141" t="str">
            <v>E</v>
          </cell>
          <cell r="H141">
            <v>1.02</v>
          </cell>
          <cell r="I141">
            <v>72</v>
          </cell>
          <cell r="J141">
            <v>73</v>
          </cell>
          <cell r="K141">
            <v>75</v>
          </cell>
          <cell r="L141" t="str">
            <v>T</v>
          </cell>
          <cell r="M141" t="str">
            <v>T</v>
          </cell>
          <cell r="N141" t="str">
            <v>T</v>
          </cell>
          <cell r="O141" t="str">
            <v>D</v>
          </cell>
          <cell r="P141" t="str">
            <v>D</v>
          </cell>
          <cell r="Q141" t="str">
            <v>D</v>
          </cell>
          <cell r="R141" t="str">
            <v>SA</v>
          </cell>
          <cell r="S141" t="str">
            <v>SA</v>
          </cell>
          <cell r="T141" t="str">
            <v>SA</v>
          </cell>
          <cell r="U141">
            <v>2</v>
          </cell>
          <cell r="V141">
            <v>2</v>
          </cell>
          <cell r="W141">
            <v>2</v>
          </cell>
          <cell r="X141" t="str">
            <v>CR</v>
          </cell>
          <cell r="Y141" t="str">
            <v>CR</v>
          </cell>
          <cell r="Z141" t="str">
            <v>CR</v>
          </cell>
          <cell r="AA141">
            <v>0</v>
          </cell>
          <cell r="AB141">
            <v>0</v>
          </cell>
          <cell r="AC141">
            <v>0</v>
          </cell>
          <cell r="AD141" t="str">
            <v>N</v>
          </cell>
          <cell r="AE141" t="str">
            <v>N</v>
          </cell>
          <cell r="AF141" t="str">
            <v>N</v>
          </cell>
          <cell r="AG141" t="str">
            <v>2U</v>
          </cell>
          <cell r="AH141" t="str">
            <v>2U</v>
          </cell>
          <cell r="AI141" t="str">
            <v>2U</v>
          </cell>
          <cell r="AJ141">
            <v>1</v>
          </cell>
          <cell r="AK141">
            <v>1</v>
          </cell>
          <cell r="AL141">
            <v>1</v>
          </cell>
          <cell r="AM141">
            <v>9.7000000000000003E-2</v>
          </cell>
          <cell r="AN141">
            <v>9.7000000000000003E-2</v>
          </cell>
          <cell r="AO141">
            <v>9.7000000000000003E-2</v>
          </cell>
          <cell r="AP141">
            <v>0.55000000000000004</v>
          </cell>
          <cell r="AQ141">
            <v>0.55000000000000004</v>
          </cell>
          <cell r="AR141">
            <v>0.55000000000000004</v>
          </cell>
          <cell r="AS141">
            <v>0.92500000000000004</v>
          </cell>
          <cell r="AT141">
            <v>0.92500000000000004</v>
          </cell>
          <cell r="AU141">
            <v>0.92500000000000004</v>
          </cell>
          <cell r="AV141">
            <v>1461</v>
          </cell>
          <cell r="AW141">
            <v>1550</v>
          </cell>
          <cell r="AX141">
            <v>1613</v>
          </cell>
          <cell r="AY141">
            <v>142</v>
          </cell>
          <cell r="AZ141">
            <v>150</v>
          </cell>
          <cell r="BA141">
            <v>156</v>
          </cell>
          <cell r="BB141">
            <v>1440</v>
          </cell>
          <cell r="BC141">
            <v>1440</v>
          </cell>
          <cell r="BD141">
            <v>1440</v>
          </cell>
          <cell r="BE141">
            <v>1440</v>
          </cell>
          <cell r="BF141">
            <v>1440</v>
          </cell>
          <cell r="BG141">
            <v>1440</v>
          </cell>
          <cell r="BH141">
            <v>9.9000000000000005E-2</v>
          </cell>
          <cell r="BI141">
            <v>0.104</v>
          </cell>
          <cell r="BJ141">
            <v>0.108</v>
          </cell>
          <cell r="BK141">
            <v>9.9000000000000005E-2</v>
          </cell>
          <cell r="BL141">
            <v>0.104</v>
          </cell>
          <cell r="BM141">
            <v>0.108</v>
          </cell>
          <cell r="BN141" t="str">
            <v>B</v>
          </cell>
          <cell r="BO141" t="str">
            <v>B</v>
          </cell>
          <cell r="BP141" t="str">
            <v>B</v>
          </cell>
          <cell r="BQ141" t="str">
            <v>SA</v>
          </cell>
          <cell r="BR141" t="str">
            <v>SA</v>
          </cell>
          <cell r="BS141" t="str">
            <v>SA</v>
          </cell>
          <cell r="BT141">
            <v>1461</v>
          </cell>
          <cell r="BU141">
            <v>1550</v>
          </cell>
          <cell r="BV141">
            <v>1613</v>
          </cell>
          <cell r="BW141">
            <v>1440</v>
          </cell>
          <cell r="BX141">
            <v>1440</v>
          </cell>
          <cell r="BY141">
            <v>1440</v>
          </cell>
          <cell r="BZ141">
            <v>1440</v>
          </cell>
          <cell r="CA141">
            <v>1440</v>
          </cell>
          <cell r="CB141">
            <v>1440</v>
          </cell>
          <cell r="CC141">
            <v>9.9000000000000005E-2</v>
          </cell>
          <cell r="CD141">
            <v>0.104</v>
          </cell>
          <cell r="CE141">
            <v>0.108</v>
          </cell>
          <cell r="CF141">
            <v>9.9000000000000005E-2</v>
          </cell>
          <cell r="CG141">
            <v>0.104</v>
          </cell>
          <cell r="CH141">
            <v>0.108</v>
          </cell>
          <cell r="CI141" t="str">
            <v>B</v>
          </cell>
          <cell r="CJ141" t="str">
            <v>B</v>
          </cell>
          <cell r="CK141" t="str">
            <v>B</v>
          </cell>
          <cell r="CL141" t="str">
            <v>N</v>
          </cell>
        </row>
        <row r="142">
          <cell r="B142" t="str">
            <v>1120</v>
          </cell>
          <cell r="C142" t="str">
            <v>HAYMAN RD</v>
          </cell>
          <cell r="D142" t="str">
            <v>CULBREATH RD</v>
          </cell>
          <cell r="E142" t="str">
            <v>FAIR FORTUNE LN</v>
          </cell>
          <cell r="F142" t="str">
            <v>52</v>
          </cell>
          <cell r="G142" t="str">
            <v>E</v>
          </cell>
          <cell r="H142">
            <v>1.02</v>
          </cell>
          <cell r="I142">
            <v>73</v>
          </cell>
          <cell r="J142">
            <v>74</v>
          </cell>
          <cell r="K142">
            <v>76</v>
          </cell>
          <cell r="L142" t="str">
            <v>T</v>
          </cell>
          <cell r="M142" t="str">
            <v>T</v>
          </cell>
          <cell r="N142" t="str">
            <v>T</v>
          </cell>
          <cell r="O142" t="str">
            <v>D</v>
          </cell>
          <cell r="P142" t="str">
            <v>D</v>
          </cell>
          <cell r="Q142" t="str">
            <v>D</v>
          </cell>
          <cell r="R142" t="str">
            <v>NA</v>
          </cell>
          <cell r="S142" t="str">
            <v>NA</v>
          </cell>
          <cell r="T142" t="str">
            <v>NA</v>
          </cell>
          <cell r="U142">
            <v>5</v>
          </cell>
          <cell r="V142">
            <v>5</v>
          </cell>
          <cell r="W142">
            <v>5</v>
          </cell>
          <cell r="X142" t="str">
            <v>CR</v>
          </cell>
          <cell r="Y142" t="str">
            <v>CR</v>
          </cell>
          <cell r="Z142" t="str">
            <v>CR</v>
          </cell>
          <cell r="AA142">
            <v>1</v>
          </cell>
          <cell r="AB142">
            <v>1</v>
          </cell>
          <cell r="AC142">
            <v>1</v>
          </cell>
          <cell r="AD142" t="str">
            <v>N</v>
          </cell>
          <cell r="AE142" t="str">
            <v>N</v>
          </cell>
          <cell r="AF142" t="str">
            <v>N</v>
          </cell>
          <cell r="AG142" t="str">
            <v>2U</v>
          </cell>
          <cell r="AH142" t="str">
            <v>2U</v>
          </cell>
          <cell r="AI142" t="str">
            <v>2U</v>
          </cell>
          <cell r="AJ142">
            <v>0</v>
          </cell>
          <cell r="AK142">
            <v>0</v>
          </cell>
          <cell r="AL142">
            <v>0</v>
          </cell>
          <cell r="AM142">
            <v>9.8000000000000004E-2</v>
          </cell>
          <cell r="AN142">
            <v>9.8000000000000004E-2</v>
          </cell>
          <cell r="AO142">
            <v>9.8000000000000004E-2</v>
          </cell>
          <cell r="AP142">
            <v>0.55000000000000004</v>
          </cell>
          <cell r="AQ142">
            <v>0.55000000000000004</v>
          </cell>
          <cell r="AR142">
            <v>0.55000000000000004</v>
          </cell>
          <cell r="AS142">
            <v>0.88</v>
          </cell>
          <cell r="AT142">
            <v>0.88</v>
          </cell>
          <cell r="AU142">
            <v>0.88</v>
          </cell>
          <cell r="AV142">
            <v>1119</v>
          </cell>
          <cell r="AW142">
            <v>1188</v>
          </cell>
          <cell r="AX142">
            <v>1236</v>
          </cell>
          <cell r="AY142">
            <v>110</v>
          </cell>
          <cell r="AZ142">
            <v>116</v>
          </cell>
          <cell r="BA142">
            <v>121</v>
          </cell>
          <cell r="BB142">
            <v>1012</v>
          </cell>
          <cell r="BC142">
            <v>1012</v>
          </cell>
          <cell r="BD142">
            <v>1012</v>
          </cell>
          <cell r="BE142">
            <v>2025</v>
          </cell>
          <cell r="BF142">
            <v>2025</v>
          </cell>
          <cell r="BG142">
            <v>2025</v>
          </cell>
          <cell r="BH142">
            <v>0.109</v>
          </cell>
          <cell r="BI142">
            <v>0.115</v>
          </cell>
          <cell r="BJ142">
            <v>0.12</v>
          </cell>
          <cell r="BK142">
            <v>5.3999999999999999E-2</v>
          </cell>
          <cell r="BL142">
            <v>5.7000000000000002E-2</v>
          </cell>
          <cell r="BM142">
            <v>0.06</v>
          </cell>
          <cell r="BN142" t="str">
            <v>B</v>
          </cell>
          <cell r="BO142" t="str">
            <v>B</v>
          </cell>
          <cell r="BP142" t="str">
            <v>B</v>
          </cell>
          <cell r="BQ142" t="str">
            <v>NA</v>
          </cell>
          <cell r="BR142" t="str">
            <v>NA</v>
          </cell>
          <cell r="BS142" t="str">
            <v>NA</v>
          </cell>
          <cell r="BT142">
            <v>1119</v>
          </cell>
          <cell r="BU142">
            <v>1188</v>
          </cell>
          <cell r="BV142">
            <v>1236</v>
          </cell>
          <cell r="BW142">
            <v>1350</v>
          </cell>
          <cell r="BX142">
            <v>1350</v>
          </cell>
          <cell r="BY142">
            <v>1350</v>
          </cell>
          <cell r="BZ142">
            <v>2700</v>
          </cell>
          <cell r="CA142">
            <v>2700</v>
          </cell>
          <cell r="CB142">
            <v>2700</v>
          </cell>
          <cell r="CC142">
            <v>8.1000000000000003E-2</v>
          </cell>
          <cell r="CD142">
            <v>8.5999999999999993E-2</v>
          </cell>
          <cell r="CE142">
            <v>0.09</v>
          </cell>
          <cell r="CF142">
            <v>4.1000000000000002E-2</v>
          </cell>
          <cell r="CG142">
            <v>4.2999999999999997E-2</v>
          </cell>
          <cell r="CH142">
            <v>4.4999999999999998E-2</v>
          </cell>
          <cell r="CI142" t="str">
            <v>B</v>
          </cell>
          <cell r="CJ142" t="str">
            <v>B</v>
          </cell>
          <cell r="CK142" t="str">
            <v>B</v>
          </cell>
          <cell r="CL142" t="str">
            <v>N</v>
          </cell>
        </row>
        <row r="143">
          <cell r="B143" t="str">
            <v>1123</v>
          </cell>
          <cell r="C143" t="str">
            <v>HAYMAN RD</v>
          </cell>
          <cell r="D143" t="str">
            <v>FAIR FORTUNE LN</v>
          </cell>
          <cell r="E143" t="str">
            <v>SPRING LAKE HWY</v>
          </cell>
          <cell r="F143" t="str">
            <v>52</v>
          </cell>
          <cell r="G143" t="str">
            <v>E</v>
          </cell>
          <cell r="H143">
            <v>1.02</v>
          </cell>
          <cell r="I143">
            <v>73</v>
          </cell>
          <cell r="J143">
            <v>74</v>
          </cell>
          <cell r="K143">
            <v>76</v>
          </cell>
          <cell r="L143" t="str">
            <v>T</v>
          </cell>
          <cell r="M143" t="str">
            <v>T</v>
          </cell>
          <cell r="N143" t="str">
            <v>T</v>
          </cell>
          <cell r="O143" t="str">
            <v>D</v>
          </cell>
          <cell r="P143" t="str">
            <v>D</v>
          </cell>
          <cell r="Q143" t="str">
            <v>D</v>
          </cell>
          <cell r="R143" t="str">
            <v>NA</v>
          </cell>
          <cell r="S143" t="str">
            <v>NA</v>
          </cell>
          <cell r="T143" t="str">
            <v>NA</v>
          </cell>
          <cell r="U143">
            <v>5</v>
          </cell>
          <cell r="V143">
            <v>5</v>
          </cell>
          <cell r="W143">
            <v>5</v>
          </cell>
          <cell r="X143" t="str">
            <v>CR</v>
          </cell>
          <cell r="Y143" t="str">
            <v>CR</v>
          </cell>
          <cell r="Z143" t="str">
            <v>CR</v>
          </cell>
          <cell r="AA143">
            <v>1</v>
          </cell>
          <cell r="AB143">
            <v>1</v>
          </cell>
          <cell r="AC143">
            <v>1</v>
          </cell>
          <cell r="AD143" t="str">
            <v>N</v>
          </cell>
          <cell r="AE143" t="str">
            <v>N</v>
          </cell>
          <cell r="AF143" t="str">
            <v>N</v>
          </cell>
          <cell r="AG143" t="str">
            <v>2U</v>
          </cell>
          <cell r="AH143" t="str">
            <v>2U</v>
          </cell>
          <cell r="AI143" t="str">
            <v>2U</v>
          </cell>
          <cell r="AJ143">
            <v>0</v>
          </cell>
          <cell r="AK143">
            <v>0</v>
          </cell>
          <cell r="AL143">
            <v>0</v>
          </cell>
          <cell r="AM143">
            <v>9.8000000000000004E-2</v>
          </cell>
          <cell r="AN143">
            <v>9.8000000000000004E-2</v>
          </cell>
          <cell r="AO143">
            <v>9.8000000000000004E-2</v>
          </cell>
          <cell r="AP143">
            <v>0.55000000000000004</v>
          </cell>
          <cell r="AQ143">
            <v>0.55000000000000004</v>
          </cell>
          <cell r="AR143">
            <v>0.55000000000000004</v>
          </cell>
          <cell r="AS143">
            <v>0.88</v>
          </cell>
          <cell r="AT143">
            <v>0.88</v>
          </cell>
          <cell r="AU143">
            <v>0.88</v>
          </cell>
          <cell r="AV143">
            <v>1119</v>
          </cell>
          <cell r="AW143">
            <v>1188</v>
          </cell>
          <cell r="AX143">
            <v>1236</v>
          </cell>
          <cell r="AY143">
            <v>110</v>
          </cell>
          <cell r="AZ143">
            <v>116</v>
          </cell>
          <cell r="BA143">
            <v>121</v>
          </cell>
          <cell r="BB143">
            <v>1012</v>
          </cell>
          <cell r="BC143">
            <v>1012</v>
          </cell>
          <cell r="BD143">
            <v>1012</v>
          </cell>
          <cell r="BE143">
            <v>2025</v>
          </cell>
          <cell r="BF143">
            <v>2025</v>
          </cell>
          <cell r="BG143">
            <v>2025</v>
          </cell>
          <cell r="BH143">
            <v>0.109</v>
          </cell>
          <cell r="BI143">
            <v>0.115</v>
          </cell>
          <cell r="BJ143">
            <v>0.12</v>
          </cell>
          <cell r="BK143">
            <v>5.3999999999999999E-2</v>
          </cell>
          <cell r="BL143">
            <v>5.7000000000000002E-2</v>
          </cell>
          <cell r="BM143">
            <v>0.06</v>
          </cell>
          <cell r="BN143" t="str">
            <v>B</v>
          </cell>
          <cell r="BO143" t="str">
            <v>B</v>
          </cell>
          <cell r="BP143" t="str">
            <v>B</v>
          </cell>
          <cell r="BQ143" t="str">
            <v>NA</v>
          </cell>
          <cell r="BR143" t="str">
            <v>NA</v>
          </cell>
          <cell r="BS143" t="str">
            <v>NA</v>
          </cell>
          <cell r="BT143">
            <v>1119</v>
          </cell>
          <cell r="BU143">
            <v>1188</v>
          </cell>
          <cell r="BV143">
            <v>1236</v>
          </cell>
          <cell r="BW143">
            <v>1350</v>
          </cell>
          <cell r="BX143">
            <v>1350</v>
          </cell>
          <cell r="BY143">
            <v>1350</v>
          </cell>
          <cell r="BZ143">
            <v>2700</v>
          </cell>
          <cell r="CA143">
            <v>2700</v>
          </cell>
          <cell r="CB143">
            <v>2700</v>
          </cell>
          <cell r="CC143">
            <v>8.1000000000000003E-2</v>
          </cell>
          <cell r="CD143">
            <v>8.5999999999999993E-2</v>
          </cell>
          <cell r="CE143">
            <v>0.09</v>
          </cell>
          <cell r="CF143">
            <v>4.1000000000000002E-2</v>
          </cell>
          <cell r="CG143">
            <v>4.2999999999999997E-2</v>
          </cell>
          <cell r="CH143">
            <v>4.4999999999999998E-2</v>
          </cell>
          <cell r="CI143" t="str">
            <v>B</v>
          </cell>
          <cell r="CJ143" t="str">
            <v>B</v>
          </cell>
          <cell r="CK143" t="str">
            <v>B</v>
          </cell>
          <cell r="CL143" t="str">
            <v>N</v>
          </cell>
        </row>
        <row r="144">
          <cell r="B144" t="str">
            <v>3110</v>
          </cell>
          <cell r="C144" t="str">
            <v>HEXAM RD</v>
          </cell>
          <cell r="D144" t="str">
            <v>US19 (SR55)</v>
          </cell>
          <cell r="E144" t="str">
            <v>SUNSHINE GROVE RD</v>
          </cell>
          <cell r="F144" t="str">
            <v>88</v>
          </cell>
          <cell r="G144" t="str">
            <v>C</v>
          </cell>
          <cell r="H144">
            <v>1.0371999999999999</v>
          </cell>
          <cell r="I144">
            <v>74</v>
          </cell>
          <cell r="J144">
            <v>75</v>
          </cell>
          <cell r="K144">
            <v>77</v>
          </cell>
          <cell r="L144" t="str">
            <v>T</v>
          </cell>
          <cell r="M144" t="str">
            <v>T</v>
          </cell>
          <cell r="N144" t="str">
            <v>T</v>
          </cell>
          <cell r="O144" t="str">
            <v>D</v>
          </cell>
          <cell r="P144" t="str">
            <v>D</v>
          </cell>
          <cell r="Q144" t="str">
            <v>D</v>
          </cell>
          <cell r="R144" t="str">
            <v>NA</v>
          </cell>
          <cell r="S144" t="str">
            <v>NA</v>
          </cell>
          <cell r="T144" t="str">
            <v>NA</v>
          </cell>
          <cell r="U144">
            <v>4</v>
          </cell>
          <cell r="V144">
            <v>4</v>
          </cell>
          <cell r="W144">
            <v>4</v>
          </cell>
          <cell r="X144" t="str">
            <v>CR</v>
          </cell>
          <cell r="Y144" t="str">
            <v>CR</v>
          </cell>
          <cell r="Z144" t="str">
            <v>CR</v>
          </cell>
          <cell r="AA144">
            <v>0</v>
          </cell>
          <cell r="AB144">
            <v>0</v>
          </cell>
          <cell r="AC144">
            <v>0</v>
          </cell>
          <cell r="AD144" t="str">
            <v>N</v>
          </cell>
          <cell r="AE144" t="str">
            <v>N</v>
          </cell>
          <cell r="AF144" t="str">
            <v>N</v>
          </cell>
          <cell r="AG144" t="str">
            <v>2U</v>
          </cell>
          <cell r="AH144" t="str">
            <v>2U</v>
          </cell>
          <cell r="AI144" t="str">
            <v>2U</v>
          </cell>
          <cell r="AJ144">
            <v>0</v>
          </cell>
          <cell r="AK144">
            <v>0</v>
          </cell>
          <cell r="AL144">
            <v>0</v>
          </cell>
          <cell r="AM144">
            <v>0.1</v>
          </cell>
          <cell r="AN144">
            <v>0.1</v>
          </cell>
          <cell r="AO144">
            <v>0.1</v>
          </cell>
          <cell r="AP144">
            <v>0.55000000000000004</v>
          </cell>
          <cell r="AQ144">
            <v>0.55000000000000004</v>
          </cell>
          <cell r="AR144">
            <v>0.55000000000000004</v>
          </cell>
          <cell r="AS144">
            <v>0.89500000000000002</v>
          </cell>
          <cell r="AT144">
            <v>0.89500000000000002</v>
          </cell>
          <cell r="AU144">
            <v>0.89500000000000002</v>
          </cell>
          <cell r="AV144">
            <v>3775</v>
          </cell>
          <cell r="AW144">
            <v>4212</v>
          </cell>
          <cell r="AX144">
            <v>4531</v>
          </cell>
          <cell r="AY144">
            <v>378</v>
          </cell>
          <cell r="AZ144">
            <v>421</v>
          </cell>
          <cell r="BA144">
            <v>453</v>
          </cell>
          <cell r="BB144">
            <v>1500</v>
          </cell>
          <cell r="BC144">
            <v>1500</v>
          </cell>
          <cell r="BD144">
            <v>1500</v>
          </cell>
          <cell r="BE144">
            <v>1912</v>
          </cell>
          <cell r="BF144">
            <v>1912</v>
          </cell>
          <cell r="BG144">
            <v>1912</v>
          </cell>
          <cell r="BH144">
            <v>0.252</v>
          </cell>
          <cell r="BI144">
            <v>0.28100000000000003</v>
          </cell>
          <cell r="BJ144">
            <v>0.30199999999999999</v>
          </cell>
          <cell r="BK144">
            <v>0.19800000000000001</v>
          </cell>
          <cell r="BL144">
            <v>0.22</v>
          </cell>
          <cell r="BM144">
            <v>0.23699999999999999</v>
          </cell>
          <cell r="BN144" t="str">
            <v>B</v>
          </cell>
          <cell r="BO144" t="str">
            <v>B</v>
          </cell>
          <cell r="BP144" t="str">
            <v>B</v>
          </cell>
          <cell r="BQ144" t="str">
            <v>NA</v>
          </cell>
          <cell r="BR144" t="str">
            <v>NA</v>
          </cell>
          <cell r="BS144" t="str">
            <v>NA</v>
          </cell>
          <cell r="BT144">
            <v>3775</v>
          </cell>
          <cell r="BU144">
            <v>4212</v>
          </cell>
          <cell r="BV144">
            <v>4531</v>
          </cell>
          <cell r="BW144">
            <v>2000</v>
          </cell>
          <cell r="BX144">
            <v>2000</v>
          </cell>
          <cell r="BY144">
            <v>2000</v>
          </cell>
          <cell r="BZ144">
            <v>2550</v>
          </cell>
          <cell r="CA144">
            <v>2550</v>
          </cell>
          <cell r="CB144">
            <v>2550</v>
          </cell>
          <cell r="CC144">
            <v>0.189</v>
          </cell>
          <cell r="CD144">
            <v>0.21</v>
          </cell>
          <cell r="CE144">
            <v>0.22600000000000001</v>
          </cell>
          <cell r="CF144">
            <v>0.14799999999999999</v>
          </cell>
          <cell r="CG144">
            <v>0.16500000000000001</v>
          </cell>
          <cell r="CH144">
            <v>0.17799999999999999</v>
          </cell>
          <cell r="CI144" t="str">
            <v>B</v>
          </cell>
          <cell r="CJ144" t="str">
            <v>B</v>
          </cell>
          <cell r="CK144" t="str">
            <v>B</v>
          </cell>
          <cell r="CL144" t="str">
            <v>N</v>
          </cell>
        </row>
        <row r="145">
          <cell r="B145" t="str">
            <v>3210</v>
          </cell>
          <cell r="C145" t="str">
            <v>HICKORY HILL RD</v>
          </cell>
          <cell r="D145" t="str">
            <v>SPRING LAKE HWY</v>
          </cell>
          <cell r="E145" t="str">
            <v>BASEBALL POND RD</v>
          </cell>
          <cell r="F145" t="str">
            <v/>
          </cell>
          <cell r="G145" t="str">
            <v>E</v>
          </cell>
          <cell r="H145">
            <v>1.02</v>
          </cell>
          <cell r="I145">
            <v>75</v>
          </cell>
          <cell r="J145">
            <v>76</v>
          </cell>
          <cell r="K145">
            <v>78</v>
          </cell>
          <cell r="L145" t="str">
            <v>T</v>
          </cell>
          <cell r="M145" t="str">
            <v>T</v>
          </cell>
          <cell r="N145" t="str">
            <v>T</v>
          </cell>
          <cell r="O145" t="str">
            <v>D</v>
          </cell>
          <cell r="P145" t="str">
            <v>D</v>
          </cell>
          <cell r="Q145" t="str">
            <v>D</v>
          </cell>
          <cell r="R145" t="str">
            <v>NMC</v>
          </cell>
          <cell r="S145" t="str">
            <v>NMC</v>
          </cell>
          <cell r="T145" t="str">
            <v>NMC</v>
          </cell>
          <cell r="U145">
            <v>5</v>
          </cell>
          <cell r="V145">
            <v>5</v>
          </cell>
          <cell r="W145">
            <v>5</v>
          </cell>
          <cell r="X145" t="str">
            <v>CR</v>
          </cell>
          <cell r="Y145" t="str">
            <v>CR</v>
          </cell>
          <cell r="Z145" t="str">
            <v>CR</v>
          </cell>
          <cell r="AA145">
            <v>0</v>
          </cell>
          <cell r="AB145">
            <v>0</v>
          </cell>
          <cell r="AC145">
            <v>0</v>
          </cell>
          <cell r="AD145" t="str">
            <v>N</v>
          </cell>
          <cell r="AE145" t="str">
            <v>N</v>
          </cell>
          <cell r="AF145" t="str">
            <v>N</v>
          </cell>
          <cell r="AG145" t="str">
            <v>2U</v>
          </cell>
          <cell r="AH145" t="str">
            <v>2U</v>
          </cell>
          <cell r="AI145" t="str">
            <v>2U</v>
          </cell>
          <cell r="AJ145">
            <v>0</v>
          </cell>
          <cell r="AK145">
            <v>0</v>
          </cell>
          <cell r="AL145">
            <v>0</v>
          </cell>
          <cell r="AM145">
            <v>9.5000000000000001E-2</v>
          </cell>
          <cell r="AN145">
            <v>9.5000000000000001E-2</v>
          </cell>
          <cell r="AO145">
            <v>9.5000000000000001E-2</v>
          </cell>
          <cell r="AP145">
            <v>0.55000000000000004</v>
          </cell>
          <cell r="AQ145">
            <v>0.55000000000000004</v>
          </cell>
          <cell r="AR145">
            <v>0.55000000000000004</v>
          </cell>
          <cell r="AS145">
            <v>0.92500000000000004</v>
          </cell>
          <cell r="AT145">
            <v>0.92500000000000004</v>
          </cell>
          <cell r="AU145">
            <v>0.92500000000000004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1938</v>
          </cell>
          <cell r="BC145">
            <v>1938</v>
          </cell>
          <cell r="BD145">
            <v>1938</v>
          </cell>
          <cell r="BE145">
            <v>2460</v>
          </cell>
          <cell r="BF145">
            <v>2460</v>
          </cell>
          <cell r="BG145">
            <v>2460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Q145" t="str">
            <v>NMC</v>
          </cell>
          <cell r="BR145" t="str">
            <v>NMC</v>
          </cell>
          <cell r="BS145" t="str">
            <v>NMC</v>
          </cell>
          <cell r="BT145">
            <v>0</v>
          </cell>
          <cell r="BU145">
            <v>0</v>
          </cell>
          <cell r="BV145">
            <v>0</v>
          </cell>
          <cell r="BW145">
            <v>2040</v>
          </cell>
          <cell r="BX145">
            <v>2040</v>
          </cell>
          <cell r="BY145">
            <v>2040</v>
          </cell>
          <cell r="BZ145">
            <v>2590</v>
          </cell>
          <cell r="CA145">
            <v>2590</v>
          </cell>
          <cell r="CB145">
            <v>2590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L145" t="str">
            <v>N</v>
          </cell>
        </row>
        <row r="146">
          <cell r="B146" t="str">
            <v>20300.1</v>
          </cell>
          <cell r="C146" t="str">
            <v>HOSPITAL RD</v>
          </cell>
          <cell r="D146" t="str">
            <v>WISCON RD</v>
          </cell>
          <cell r="E146" t="str">
            <v>CORTEZ BLVD (SR50)</v>
          </cell>
          <cell r="F146" t="str">
            <v/>
          </cell>
          <cell r="G146" t="str">
            <v>E</v>
          </cell>
          <cell r="H146">
            <v>1.02</v>
          </cell>
          <cell r="I146">
            <v>76</v>
          </cell>
          <cell r="J146">
            <v>77</v>
          </cell>
          <cell r="K146">
            <v>79</v>
          </cell>
          <cell r="L146" t="str">
            <v>T</v>
          </cell>
          <cell r="M146" t="str">
            <v>T</v>
          </cell>
          <cell r="N146" t="str">
            <v>T</v>
          </cell>
          <cell r="O146" t="str">
            <v>D</v>
          </cell>
          <cell r="P146" t="str">
            <v>D</v>
          </cell>
          <cell r="Q146" t="str">
            <v>D</v>
          </cell>
          <cell r="R146" t="str">
            <v>NMC</v>
          </cell>
          <cell r="S146" t="str">
            <v>NMC</v>
          </cell>
          <cell r="T146" t="str">
            <v>NMC</v>
          </cell>
          <cell r="U146">
            <v>2</v>
          </cell>
          <cell r="V146">
            <v>2</v>
          </cell>
          <cell r="W146">
            <v>2</v>
          </cell>
          <cell r="X146" t="str">
            <v>CR</v>
          </cell>
          <cell r="Y146" t="str">
            <v>CR</v>
          </cell>
          <cell r="Z146" t="str">
            <v>CR</v>
          </cell>
          <cell r="AA146">
            <v>0</v>
          </cell>
          <cell r="AB146">
            <v>0</v>
          </cell>
          <cell r="AC146">
            <v>0</v>
          </cell>
          <cell r="AD146" t="str">
            <v>N</v>
          </cell>
          <cell r="AE146" t="str">
            <v>N</v>
          </cell>
          <cell r="AF146" t="str">
            <v>N</v>
          </cell>
          <cell r="AG146" t="str">
            <v>2U</v>
          </cell>
          <cell r="AH146" t="str">
            <v>2U</v>
          </cell>
          <cell r="AI146" t="str">
            <v>2U</v>
          </cell>
          <cell r="AJ146">
            <v>0</v>
          </cell>
          <cell r="AK146">
            <v>0</v>
          </cell>
          <cell r="AL146">
            <v>0</v>
          </cell>
          <cell r="AM146">
            <v>9.5000000000000001E-2</v>
          </cell>
          <cell r="AN146">
            <v>9.5000000000000001E-2</v>
          </cell>
          <cell r="AO146">
            <v>9.5000000000000001E-2</v>
          </cell>
          <cell r="AP146">
            <v>0.55000000000000004</v>
          </cell>
          <cell r="AQ146">
            <v>0.55000000000000004</v>
          </cell>
          <cell r="AR146">
            <v>0.55000000000000004</v>
          </cell>
          <cell r="AS146">
            <v>0.92500000000000004</v>
          </cell>
          <cell r="AT146">
            <v>0.92500000000000004</v>
          </cell>
          <cell r="AU146">
            <v>0.92500000000000004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1938</v>
          </cell>
          <cell r="BC146">
            <v>1938</v>
          </cell>
          <cell r="BD146">
            <v>1938</v>
          </cell>
          <cell r="BE146">
            <v>2460</v>
          </cell>
          <cell r="BF146">
            <v>2460</v>
          </cell>
          <cell r="BG146">
            <v>2460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Q146" t="str">
            <v>NMC</v>
          </cell>
          <cell r="BR146" t="str">
            <v>NMC</v>
          </cell>
          <cell r="BS146" t="str">
            <v>NMC</v>
          </cell>
          <cell r="BT146">
            <v>0</v>
          </cell>
          <cell r="BU146">
            <v>0</v>
          </cell>
          <cell r="BV146">
            <v>0</v>
          </cell>
          <cell r="BW146">
            <v>2040</v>
          </cell>
          <cell r="BX146">
            <v>2040</v>
          </cell>
          <cell r="BY146">
            <v>2040</v>
          </cell>
          <cell r="BZ146">
            <v>2590</v>
          </cell>
          <cell r="CA146">
            <v>2590</v>
          </cell>
          <cell r="CB146">
            <v>2590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L146" t="str">
            <v>N</v>
          </cell>
        </row>
        <row r="147">
          <cell r="B147" t="str">
            <v>3310</v>
          </cell>
          <cell r="C147" t="str">
            <v>HOWELL AVE</v>
          </cell>
          <cell r="D147" t="str">
            <v>FORT DADE AVE</v>
          </cell>
          <cell r="E147" t="str">
            <v>BROOK DR</v>
          </cell>
          <cell r="F147" t="str">
            <v>25: 082001</v>
          </cell>
          <cell r="G147" t="str">
            <v>E</v>
          </cell>
          <cell r="H147">
            <v>1.02</v>
          </cell>
          <cell r="I147">
            <v>77</v>
          </cell>
          <cell r="J147">
            <v>78</v>
          </cell>
          <cell r="K147">
            <v>80</v>
          </cell>
          <cell r="L147" t="str">
            <v>T</v>
          </cell>
          <cell r="M147" t="str">
            <v>T</v>
          </cell>
          <cell r="N147" t="str">
            <v>T</v>
          </cell>
          <cell r="O147" t="str">
            <v>D</v>
          </cell>
          <cell r="P147" t="str">
            <v>D</v>
          </cell>
          <cell r="Q147" t="str">
            <v>D</v>
          </cell>
          <cell r="R147" t="str">
            <v>NA</v>
          </cell>
          <cell r="S147" t="str">
            <v>NA</v>
          </cell>
          <cell r="T147" t="str">
            <v>NA</v>
          </cell>
          <cell r="U147">
            <v>2</v>
          </cell>
          <cell r="V147">
            <v>2</v>
          </cell>
          <cell r="W147">
            <v>2</v>
          </cell>
          <cell r="X147" t="str">
            <v>CR</v>
          </cell>
          <cell r="Y147" t="str">
            <v>CR</v>
          </cell>
          <cell r="Z147" t="str">
            <v>CR</v>
          </cell>
          <cell r="AA147">
            <v>0</v>
          </cell>
          <cell r="AB147">
            <v>0</v>
          </cell>
          <cell r="AC147">
            <v>0</v>
          </cell>
          <cell r="AD147" t="str">
            <v>N</v>
          </cell>
          <cell r="AE147" t="str">
            <v>N</v>
          </cell>
          <cell r="AF147" t="str">
            <v>N</v>
          </cell>
          <cell r="AG147" t="str">
            <v>2U</v>
          </cell>
          <cell r="AH147" t="str">
            <v>2U</v>
          </cell>
          <cell r="AI147" t="str">
            <v>2U</v>
          </cell>
          <cell r="AJ147">
            <v>0</v>
          </cell>
          <cell r="AK147">
            <v>0</v>
          </cell>
          <cell r="AL147">
            <v>0</v>
          </cell>
          <cell r="AM147">
            <v>9.4E-2</v>
          </cell>
          <cell r="AN147">
            <v>9.4E-2</v>
          </cell>
          <cell r="AO147">
            <v>9.4E-2</v>
          </cell>
          <cell r="AP147">
            <v>0.55000000000000004</v>
          </cell>
          <cell r="AQ147">
            <v>0.55000000000000004</v>
          </cell>
          <cell r="AR147">
            <v>0.55000000000000004</v>
          </cell>
          <cell r="AS147">
            <v>0.92500000000000004</v>
          </cell>
          <cell r="AT147">
            <v>0.92500000000000004</v>
          </cell>
          <cell r="AU147">
            <v>0.92500000000000004</v>
          </cell>
          <cell r="AV147">
            <v>4199</v>
          </cell>
          <cell r="AW147">
            <v>4456</v>
          </cell>
          <cell r="AX147">
            <v>4636</v>
          </cell>
          <cell r="AY147">
            <v>395</v>
          </cell>
          <cell r="AZ147">
            <v>419</v>
          </cell>
          <cell r="BA147">
            <v>436</v>
          </cell>
          <cell r="BB147">
            <v>1560</v>
          </cell>
          <cell r="BC147">
            <v>1560</v>
          </cell>
          <cell r="BD147">
            <v>1560</v>
          </cell>
          <cell r="BE147">
            <v>1965</v>
          </cell>
          <cell r="BF147">
            <v>1965</v>
          </cell>
          <cell r="BG147">
            <v>1965</v>
          </cell>
          <cell r="BH147">
            <v>0.253</v>
          </cell>
          <cell r="BI147">
            <v>0.26900000000000002</v>
          </cell>
          <cell r="BJ147">
            <v>0.27900000000000003</v>
          </cell>
          <cell r="BK147">
            <v>0.20100000000000001</v>
          </cell>
          <cell r="BL147">
            <v>0.21299999999999999</v>
          </cell>
          <cell r="BM147">
            <v>0.222</v>
          </cell>
          <cell r="BN147" t="str">
            <v>B</v>
          </cell>
          <cell r="BO147" t="str">
            <v>B</v>
          </cell>
          <cell r="BP147" t="str">
            <v>B</v>
          </cell>
          <cell r="BQ147" t="str">
            <v>NA</v>
          </cell>
          <cell r="BR147" t="str">
            <v>NA</v>
          </cell>
          <cell r="BS147" t="str">
            <v>NA</v>
          </cell>
          <cell r="BT147">
            <v>4191</v>
          </cell>
          <cell r="BU147">
            <v>4447</v>
          </cell>
          <cell r="BV147">
            <v>4627</v>
          </cell>
          <cell r="BW147">
            <v>2080</v>
          </cell>
          <cell r="BX147">
            <v>2080</v>
          </cell>
          <cell r="BY147">
            <v>2080</v>
          </cell>
          <cell r="BZ147">
            <v>2620</v>
          </cell>
          <cell r="CA147">
            <v>2620</v>
          </cell>
          <cell r="CB147">
            <v>2620</v>
          </cell>
          <cell r="CC147">
            <v>0.189</v>
          </cell>
          <cell r="CD147">
            <v>0.20100000000000001</v>
          </cell>
          <cell r="CE147">
            <v>0.20899999999999999</v>
          </cell>
          <cell r="CF147">
            <v>0.15</v>
          </cell>
          <cell r="CG147">
            <v>0.16</v>
          </cell>
          <cell r="CH147">
            <v>0.16600000000000001</v>
          </cell>
          <cell r="CI147" t="str">
            <v>B</v>
          </cell>
          <cell r="CJ147" t="str">
            <v>B</v>
          </cell>
          <cell r="CK147" t="str">
            <v>B</v>
          </cell>
          <cell r="CL147" t="str">
            <v>N</v>
          </cell>
        </row>
        <row r="148">
          <cell r="B148" t="str">
            <v>3315</v>
          </cell>
          <cell r="C148" t="str">
            <v>HOWELL AVE</v>
          </cell>
          <cell r="D148" t="str">
            <v>BROOK DR</v>
          </cell>
          <cell r="E148" t="str">
            <v>BROAD ST (US41/SR45)</v>
          </cell>
          <cell r="F148" t="str">
            <v>082001</v>
          </cell>
          <cell r="G148" t="str">
            <v>E</v>
          </cell>
          <cell r="H148">
            <v>1.02</v>
          </cell>
          <cell r="I148">
            <v>77</v>
          </cell>
          <cell r="J148">
            <v>78</v>
          </cell>
          <cell r="K148">
            <v>80</v>
          </cell>
          <cell r="L148" t="str">
            <v>T</v>
          </cell>
          <cell r="M148" t="str">
            <v>T</v>
          </cell>
          <cell r="N148" t="str">
            <v>T</v>
          </cell>
          <cell r="O148" t="str">
            <v>D</v>
          </cell>
          <cell r="P148" t="str">
            <v>D</v>
          </cell>
          <cell r="Q148" t="str">
            <v>D</v>
          </cell>
          <cell r="R148" t="str">
            <v>NA</v>
          </cell>
          <cell r="S148" t="str">
            <v>NA</v>
          </cell>
          <cell r="T148" t="str">
            <v>NA</v>
          </cell>
          <cell r="U148">
            <v>2</v>
          </cell>
          <cell r="V148">
            <v>2</v>
          </cell>
          <cell r="W148">
            <v>2</v>
          </cell>
          <cell r="X148" t="str">
            <v>CR</v>
          </cell>
          <cell r="Y148" t="str">
            <v>CR</v>
          </cell>
          <cell r="Z148" t="str">
            <v>CR</v>
          </cell>
          <cell r="AA148">
            <v>0</v>
          </cell>
          <cell r="AB148">
            <v>0</v>
          </cell>
          <cell r="AC148">
            <v>0</v>
          </cell>
          <cell r="AD148" t="str">
            <v>N</v>
          </cell>
          <cell r="AE148" t="str">
            <v>N</v>
          </cell>
          <cell r="AF148" t="str">
            <v>N</v>
          </cell>
          <cell r="AG148" t="str">
            <v>2U</v>
          </cell>
          <cell r="AH148" t="str">
            <v>2U</v>
          </cell>
          <cell r="AI148" t="str">
            <v>2U</v>
          </cell>
          <cell r="AJ148">
            <v>0</v>
          </cell>
          <cell r="AK148">
            <v>0</v>
          </cell>
          <cell r="AL148">
            <v>0</v>
          </cell>
          <cell r="AM148">
            <v>9.4E-2</v>
          </cell>
          <cell r="AN148">
            <v>9.4E-2</v>
          </cell>
          <cell r="AO148">
            <v>9.4E-2</v>
          </cell>
          <cell r="AP148">
            <v>0.55000000000000004</v>
          </cell>
          <cell r="AQ148">
            <v>0.55000000000000004</v>
          </cell>
          <cell r="AR148">
            <v>0.55000000000000004</v>
          </cell>
          <cell r="AS148">
            <v>0.92500000000000004</v>
          </cell>
          <cell r="AT148">
            <v>0.92500000000000004</v>
          </cell>
          <cell r="AU148">
            <v>0.92500000000000004</v>
          </cell>
          <cell r="AV148">
            <v>4162</v>
          </cell>
          <cell r="AW148">
            <v>4416</v>
          </cell>
          <cell r="AX148">
            <v>4595</v>
          </cell>
          <cell r="AY148">
            <v>391</v>
          </cell>
          <cell r="AZ148">
            <v>415</v>
          </cell>
          <cell r="BA148">
            <v>432</v>
          </cell>
          <cell r="BB148">
            <v>1560</v>
          </cell>
          <cell r="BC148">
            <v>1560</v>
          </cell>
          <cell r="BD148">
            <v>1560</v>
          </cell>
          <cell r="BE148">
            <v>1965</v>
          </cell>
          <cell r="BF148">
            <v>1965</v>
          </cell>
          <cell r="BG148">
            <v>1965</v>
          </cell>
          <cell r="BH148">
            <v>0.251</v>
          </cell>
          <cell r="BI148">
            <v>0.26600000000000001</v>
          </cell>
          <cell r="BJ148">
            <v>0.27700000000000002</v>
          </cell>
          <cell r="BK148">
            <v>0.19900000000000001</v>
          </cell>
          <cell r="BL148">
            <v>0.21099999999999999</v>
          </cell>
          <cell r="BM148">
            <v>0.22</v>
          </cell>
          <cell r="BN148" t="str">
            <v>B</v>
          </cell>
          <cell r="BO148" t="str">
            <v>B</v>
          </cell>
          <cell r="BP148" t="str">
            <v>B</v>
          </cell>
          <cell r="BQ148" t="str">
            <v>NA</v>
          </cell>
          <cell r="BR148" t="str">
            <v>NA</v>
          </cell>
          <cell r="BS148" t="str">
            <v>NA</v>
          </cell>
          <cell r="BT148">
            <v>4191</v>
          </cell>
          <cell r="BU148">
            <v>4447</v>
          </cell>
          <cell r="BV148">
            <v>4627</v>
          </cell>
          <cell r="BW148">
            <v>2080</v>
          </cell>
          <cell r="BX148">
            <v>2080</v>
          </cell>
          <cell r="BY148">
            <v>2080</v>
          </cell>
          <cell r="BZ148">
            <v>2620</v>
          </cell>
          <cell r="CA148">
            <v>2620</v>
          </cell>
          <cell r="CB148">
            <v>2620</v>
          </cell>
          <cell r="CC148">
            <v>0.189</v>
          </cell>
          <cell r="CD148">
            <v>0.20100000000000001</v>
          </cell>
          <cell r="CE148">
            <v>0.20899999999999999</v>
          </cell>
          <cell r="CF148">
            <v>0.15</v>
          </cell>
          <cell r="CG148">
            <v>0.16</v>
          </cell>
          <cell r="CH148">
            <v>0.16600000000000001</v>
          </cell>
          <cell r="CI148" t="str">
            <v>B</v>
          </cell>
          <cell r="CJ148" t="str">
            <v>B</v>
          </cell>
          <cell r="CK148" t="str">
            <v>B</v>
          </cell>
          <cell r="CL148" t="str">
            <v>N</v>
          </cell>
        </row>
        <row r="149">
          <cell r="B149" t="str">
            <v>10460</v>
          </cell>
          <cell r="C149" t="str">
            <v>I-75 (SR93)</v>
          </cell>
          <cell r="D149" t="str">
            <v>PASCO COUNTY LINE</v>
          </cell>
          <cell r="E149" t="str">
            <v>POWERLINE RD</v>
          </cell>
          <cell r="F149" t="str">
            <v>140094</v>
          </cell>
          <cell r="G149" t="str">
            <v>A</v>
          </cell>
          <cell r="H149">
            <v>1.0207999999999999</v>
          </cell>
          <cell r="I149">
            <v>78</v>
          </cell>
          <cell r="J149">
            <v>79</v>
          </cell>
          <cell r="K149">
            <v>81</v>
          </cell>
          <cell r="L149" t="str">
            <v>T</v>
          </cell>
          <cell r="M149" t="str">
            <v>T</v>
          </cell>
          <cell r="N149" t="str">
            <v>T</v>
          </cell>
          <cell r="O149" t="str">
            <v>B</v>
          </cell>
          <cell r="P149" t="str">
            <v>B</v>
          </cell>
          <cell r="Q149" t="str">
            <v>B</v>
          </cell>
          <cell r="R149" t="str">
            <v>F</v>
          </cell>
          <cell r="S149" t="str">
            <v>F</v>
          </cell>
          <cell r="T149" t="str">
            <v>F</v>
          </cell>
          <cell r="U149">
            <v>5</v>
          </cell>
          <cell r="V149">
            <v>5</v>
          </cell>
          <cell r="W149">
            <v>5</v>
          </cell>
          <cell r="X149" t="str">
            <v>SR</v>
          </cell>
          <cell r="Y149" t="str">
            <v>SR</v>
          </cell>
          <cell r="Z149" t="str">
            <v>SR</v>
          </cell>
          <cell r="AA149">
            <v>1</v>
          </cell>
          <cell r="AB149">
            <v>1</v>
          </cell>
          <cell r="AC149">
            <v>1</v>
          </cell>
          <cell r="AD149" t="str">
            <v>H</v>
          </cell>
          <cell r="AE149" t="str">
            <v>H</v>
          </cell>
          <cell r="AF149" t="str">
            <v>H</v>
          </cell>
          <cell r="AG149" t="str">
            <v>4F</v>
          </cell>
          <cell r="AH149" t="str">
            <v>4F</v>
          </cell>
          <cell r="AI149" t="str">
            <v>4F</v>
          </cell>
          <cell r="AJ149">
            <v>0</v>
          </cell>
          <cell r="AK149">
            <v>0</v>
          </cell>
          <cell r="AL149">
            <v>0</v>
          </cell>
          <cell r="AM149">
            <v>0.10299999999999999</v>
          </cell>
          <cell r="AN149">
            <v>0.10299999999999999</v>
          </cell>
          <cell r="AO149">
            <v>0.10299999999999999</v>
          </cell>
          <cell r="AP149">
            <v>0.55000000000000004</v>
          </cell>
          <cell r="AQ149">
            <v>0.55000000000000004</v>
          </cell>
          <cell r="AR149">
            <v>0.55000000000000004</v>
          </cell>
          <cell r="AS149">
            <v>0.95</v>
          </cell>
          <cell r="AT149">
            <v>0.95</v>
          </cell>
          <cell r="AU149">
            <v>0.95</v>
          </cell>
          <cell r="AV149">
            <v>44519</v>
          </cell>
          <cell r="AW149">
            <v>47355</v>
          </cell>
          <cell r="AX149">
            <v>49346</v>
          </cell>
          <cell r="AY149">
            <v>4585</v>
          </cell>
          <cell r="AZ149">
            <v>4878</v>
          </cell>
          <cell r="BA149">
            <v>5083</v>
          </cell>
          <cell r="BB149">
            <v>3820</v>
          </cell>
          <cell r="BC149">
            <v>3820</v>
          </cell>
          <cell r="BD149">
            <v>3820</v>
          </cell>
          <cell r="BE149">
            <v>6560</v>
          </cell>
          <cell r="BF149">
            <v>6560</v>
          </cell>
          <cell r="BG149">
            <v>6560</v>
          </cell>
          <cell r="BH149">
            <v>1.2</v>
          </cell>
          <cell r="BI149">
            <v>1.2769999999999999</v>
          </cell>
          <cell r="BJ149">
            <v>1.331</v>
          </cell>
          <cell r="BK149">
            <v>0.69899999999999995</v>
          </cell>
          <cell r="BL149">
            <v>0.74399999999999999</v>
          </cell>
          <cell r="BM149">
            <v>0.77500000000000002</v>
          </cell>
          <cell r="BN149" t="str">
            <v>C</v>
          </cell>
          <cell r="BO149" t="str">
            <v>C</v>
          </cell>
          <cell r="BP149" t="str">
            <v>C</v>
          </cell>
          <cell r="BQ149" t="str">
            <v>F</v>
          </cell>
          <cell r="BR149" t="str">
            <v>F</v>
          </cell>
          <cell r="BS149" t="str">
            <v>F</v>
          </cell>
          <cell r="BT149">
            <v>44519</v>
          </cell>
          <cell r="BU149">
            <v>47355</v>
          </cell>
          <cell r="BV149">
            <v>49346</v>
          </cell>
          <cell r="BW149">
            <v>3820</v>
          </cell>
          <cell r="BX149">
            <v>3820</v>
          </cell>
          <cell r="BY149">
            <v>3820</v>
          </cell>
          <cell r="BZ149">
            <v>6560</v>
          </cell>
          <cell r="CA149">
            <v>6560</v>
          </cell>
          <cell r="CB149">
            <v>6560</v>
          </cell>
          <cell r="CC149">
            <v>1.2</v>
          </cell>
          <cell r="CD149">
            <v>1.2769999999999999</v>
          </cell>
          <cell r="CE149">
            <v>1.331</v>
          </cell>
          <cell r="CF149">
            <v>0.69899999999999995</v>
          </cell>
          <cell r="CG149">
            <v>0.74399999999999999</v>
          </cell>
          <cell r="CH149">
            <v>0.77500000000000002</v>
          </cell>
          <cell r="CI149" t="str">
            <v>C</v>
          </cell>
          <cell r="CJ149" t="str">
            <v>C</v>
          </cell>
          <cell r="CK149" t="str">
            <v>C</v>
          </cell>
          <cell r="CL149" t="str">
            <v>N</v>
          </cell>
        </row>
        <row r="150">
          <cell r="B150" t="str">
            <v>10470</v>
          </cell>
          <cell r="C150" t="str">
            <v>I-75 (SR93)</v>
          </cell>
          <cell r="D150" t="str">
            <v>POWERLINE RD</v>
          </cell>
          <cell r="E150" t="str">
            <v>CORTEZ BLVD (SR50)</v>
          </cell>
          <cell r="F150" t="str">
            <v>140094</v>
          </cell>
          <cell r="G150" t="str">
            <v>A</v>
          </cell>
          <cell r="H150">
            <v>1.0207999999999999</v>
          </cell>
          <cell r="I150">
            <v>79</v>
          </cell>
          <cell r="J150">
            <v>80</v>
          </cell>
          <cell r="K150">
            <v>82</v>
          </cell>
          <cell r="L150" t="str">
            <v>T</v>
          </cell>
          <cell r="M150" t="str">
            <v>T</v>
          </cell>
          <cell r="N150" t="str">
            <v>T</v>
          </cell>
          <cell r="O150" t="str">
            <v>C</v>
          </cell>
          <cell r="P150" t="str">
            <v>C</v>
          </cell>
          <cell r="Q150" t="str">
            <v>C</v>
          </cell>
          <cell r="R150" t="str">
            <v>F</v>
          </cell>
          <cell r="S150" t="str">
            <v>F</v>
          </cell>
          <cell r="T150" t="str">
            <v>F</v>
          </cell>
          <cell r="U150">
            <v>3</v>
          </cell>
          <cell r="V150">
            <v>3</v>
          </cell>
          <cell r="W150">
            <v>3</v>
          </cell>
          <cell r="X150" t="str">
            <v>SR</v>
          </cell>
          <cell r="Y150" t="str">
            <v>SR</v>
          </cell>
          <cell r="Z150" t="str">
            <v>SR</v>
          </cell>
          <cell r="AA150">
            <v>1</v>
          </cell>
          <cell r="AB150">
            <v>1</v>
          </cell>
          <cell r="AC150">
            <v>1</v>
          </cell>
          <cell r="AD150" t="str">
            <v>H</v>
          </cell>
          <cell r="AE150" t="str">
            <v>H</v>
          </cell>
          <cell r="AF150" t="str">
            <v>H</v>
          </cell>
          <cell r="AG150" t="str">
            <v>4F</v>
          </cell>
          <cell r="AH150" t="str">
            <v>4F</v>
          </cell>
          <cell r="AI150" t="str">
            <v>4F</v>
          </cell>
          <cell r="AJ150">
            <v>0</v>
          </cell>
          <cell r="AK150">
            <v>0</v>
          </cell>
          <cell r="AL150">
            <v>0</v>
          </cell>
          <cell r="AM150">
            <v>9.4E-2</v>
          </cell>
          <cell r="AN150">
            <v>9.4E-2</v>
          </cell>
          <cell r="AO150">
            <v>9.4E-2</v>
          </cell>
          <cell r="AP150">
            <v>0.55000000000000004</v>
          </cell>
          <cell r="AQ150">
            <v>0.55000000000000004</v>
          </cell>
          <cell r="AR150">
            <v>0.55000000000000004</v>
          </cell>
          <cell r="AS150">
            <v>0.95</v>
          </cell>
          <cell r="AT150">
            <v>0.95</v>
          </cell>
          <cell r="AU150">
            <v>0.95</v>
          </cell>
          <cell r="AV150">
            <v>44519</v>
          </cell>
          <cell r="AW150">
            <v>47355</v>
          </cell>
          <cell r="AX150">
            <v>49346</v>
          </cell>
          <cell r="AY150">
            <v>4185</v>
          </cell>
          <cell r="AZ150">
            <v>4451</v>
          </cell>
          <cell r="BA150">
            <v>4639</v>
          </cell>
          <cell r="BB150">
            <v>5410</v>
          </cell>
          <cell r="BC150">
            <v>5410</v>
          </cell>
          <cell r="BD150">
            <v>5410</v>
          </cell>
          <cell r="BE150">
            <v>6920</v>
          </cell>
          <cell r="BF150">
            <v>6920</v>
          </cell>
          <cell r="BG150">
            <v>6920</v>
          </cell>
          <cell r="BH150">
            <v>0.77400000000000002</v>
          </cell>
          <cell r="BI150">
            <v>0.82299999999999995</v>
          </cell>
          <cell r="BJ150">
            <v>0.85699999999999998</v>
          </cell>
          <cell r="BK150">
            <v>0.60499999999999998</v>
          </cell>
          <cell r="BL150">
            <v>0.64300000000000002</v>
          </cell>
          <cell r="BM150">
            <v>0.67</v>
          </cell>
          <cell r="BN150" t="str">
            <v>C</v>
          </cell>
          <cell r="BO150" t="str">
            <v>C</v>
          </cell>
          <cell r="BP150" t="str">
            <v>C</v>
          </cell>
          <cell r="BQ150" t="str">
            <v>F</v>
          </cell>
          <cell r="BR150" t="str">
            <v>F</v>
          </cell>
          <cell r="BS150" t="str">
            <v>F</v>
          </cell>
          <cell r="BT150">
            <v>44519</v>
          </cell>
          <cell r="BU150">
            <v>47355</v>
          </cell>
          <cell r="BV150">
            <v>49346</v>
          </cell>
          <cell r="BW150">
            <v>5410</v>
          </cell>
          <cell r="BX150">
            <v>5410</v>
          </cell>
          <cell r="BY150">
            <v>5410</v>
          </cell>
          <cell r="BZ150">
            <v>6920</v>
          </cell>
          <cell r="CA150">
            <v>6920</v>
          </cell>
          <cell r="CB150">
            <v>6920</v>
          </cell>
          <cell r="CC150">
            <v>0.77400000000000002</v>
          </cell>
          <cell r="CD150">
            <v>0.82299999999999995</v>
          </cell>
          <cell r="CE150">
            <v>0.85699999999999998</v>
          </cell>
          <cell r="CF150">
            <v>0.60499999999999998</v>
          </cell>
          <cell r="CG150">
            <v>0.64300000000000002</v>
          </cell>
          <cell r="CH150">
            <v>0.67</v>
          </cell>
          <cell r="CI150" t="str">
            <v>C</v>
          </cell>
          <cell r="CJ150" t="str">
            <v>C</v>
          </cell>
          <cell r="CK150" t="str">
            <v>C</v>
          </cell>
          <cell r="CL150" t="str">
            <v>N</v>
          </cell>
        </row>
        <row r="151">
          <cell r="B151" t="str">
            <v>10480</v>
          </cell>
          <cell r="C151" t="str">
            <v>I-75 (SR93)</v>
          </cell>
          <cell r="D151" t="str">
            <v>CORTEZ BLVD (SR50)</v>
          </cell>
          <cell r="E151" t="str">
            <v>1 MILE NORTH OF CORTEZ BLVD</v>
          </cell>
          <cell r="F151" t="str">
            <v>080037</v>
          </cell>
          <cell r="G151" t="str">
            <v>A</v>
          </cell>
          <cell r="H151">
            <v>1.0187999999999999</v>
          </cell>
          <cell r="I151">
            <v>80</v>
          </cell>
          <cell r="J151">
            <v>81</v>
          </cell>
          <cell r="K151">
            <v>83</v>
          </cell>
          <cell r="L151" t="str">
            <v>T</v>
          </cell>
          <cell r="M151" t="str">
            <v>T</v>
          </cell>
          <cell r="N151" t="str">
            <v>T</v>
          </cell>
          <cell r="O151" t="str">
            <v>C</v>
          </cell>
          <cell r="P151" t="str">
            <v>C</v>
          </cell>
          <cell r="Q151" t="str">
            <v>C</v>
          </cell>
          <cell r="R151" t="str">
            <v>F</v>
          </cell>
          <cell r="S151" t="str">
            <v>F</v>
          </cell>
          <cell r="T151" t="str">
            <v>F</v>
          </cell>
          <cell r="U151">
            <v>3</v>
          </cell>
          <cell r="V151">
            <v>3</v>
          </cell>
          <cell r="W151">
            <v>3</v>
          </cell>
          <cell r="X151" t="str">
            <v>SR</v>
          </cell>
          <cell r="Y151" t="str">
            <v>SR</v>
          </cell>
          <cell r="Z151" t="str">
            <v>SR</v>
          </cell>
          <cell r="AA151">
            <v>1</v>
          </cell>
          <cell r="AB151">
            <v>1</v>
          </cell>
          <cell r="AC151">
            <v>1</v>
          </cell>
          <cell r="AD151" t="str">
            <v>H</v>
          </cell>
          <cell r="AE151" t="str">
            <v>H</v>
          </cell>
          <cell r="AF151" t="str">
            <v>H</v>
          </cell>
          <cell r="AG151" t="str">
            <v>4F</v>
          </cell>
          <cell r="AH151" t="str">
            <v>4F</v>
          </cell>
          <cell r="AI151" t="str">
            <v>4F</v>
          </cell>
          <cell r="AJ151">
            <v>0</v>
          </cell>
          <cell r="AK151">
            <v>0</v>
          </cell>
          <cell r="AL151">
            <v>0</v>
          </cell>
          <cell r="AM151">
            <v>9.4E-2</v>
          </cell>
          <cell r="AN151">
            <v>9.4E-2</v>
          </cell>
          <cell r="AO151">
            <v>9.4E-2</v>
          </cell>
          <cell r="AP151">
            <v>0.55000000000000004</v>
          </cell>
          <cell r="AQ151">
            <v>0.55000000000000004</v>
          </cell>
          <cell r="AR151">
            <v>0.55000000000000004</v>
          </cell>
          <cell r="AS151">
            <v>0.95</v>
          </cell>
          <cell r="AT151">
            <v>0.95</v>
          </cell>
          <cell r="AU151">
            <v>0.95</v>
          </cell>
          <cell r="AV151">
            <v>34771</v>
          </cell>
          <cell r="AW151">
            <v>36770</v>
          </cell>
          <cell r="AX151">
            <v>38165</v>
          </cell>
          <cell r="AY151">
            <v>3268</v>
          </cell>
          <cell r="AZ151">
            <v>3456</v>
          </cell>
          <cell r="BA151">
            <v>3588</v>
          </cell>
          <cell r="BB151">
            <v>5410</v>
          </cell>
          <cell r="BC151">
            <v>5410</v>
          </cell>
          <cell r="BD151">
            <v>5410</v>
          </cell>
          <cell r="BE151">
            <v>6920</v>
          </cell>
          <cell r="BF151">
            <v>6920</v>
          </cell>
          <cell r="BG151">
            <v>6920</v>
          </cell>
          <cell r="BH151">
            <v>0.60399999999999998</v>
          </cell>
          <cell r="BI151">
            <v>0.63900000000000001</v>
          </cell>
          <cell r="BJ151">
            <v>0.66300000000000003</v>
          </cell>
          <cell r="BK151">
            <v>0.47199999999999998</v>
          </cell>
          <cell r="BL151">
            <v>0.499</v>
          </cell>
          <cell r="BM151">
            <v>0.51800000000000002</v>
          </cell>
          <cell r="BN151" t="str">
            <v>B</v>
          </cell>
          <cell r="BO151" t="str">
            <v>B</v>
          </cell>
          <cell r="BP151" t="str">
            <v>B</v>
          </cell>
          <cell r="BQ151" t="str">
            <v>F</v>
          </cell>
          <cell r="BR151" t="str">
            <v>F</v>
          </cell>
          <cell r="BS151" t="str">
            <v>F</v>
          </cell>
          <cell r="BT151">
            <v>34771</v>
          </cell>
          <cell r="BU151">
            <v>36770</v>
          </cell>
          <cell r="BV151">
            <v>38165</v>
          </cell>
          <cell r="BW151">
            <v>5410</v>
          </cell>
          <cell r="BX151">
            <v>5410</v>
          </cell>
          <cell r="BY151">
            <v>5410</v>
          </cell>
          <cell r="BZ151">
            <v>6920</v>
          </cell>
          <cell r="CA151">
            <v>6920</v>
          </cell>
          <cell r="CB151">
            <v>6920</v>
          </cell>
          <cell r="CC151">
            <v>0.60399999999999998</v>
          </cell>
          <cell r="CD151">
            <v>0.63900000000000001</v>
          </cell>
          <cell r="CE151">
            <v>0.66300000000000003</v>
          </cell>
          <cell r="CF151">
            <v>0.47199999999999998</v>
          </cell>
          <cell r="CG151">
            <v>0.499</v>
          </cell>
          <cell r="CH151">
            <v>0.51800000000000002</v>
          </cell>
          <cell r="CI151" t="str">
            <v>B</v>
          </cell>
          <cell r="CJ151" t="str">
            <v>B</v>
          </cell>
          <cell r="CK151" t="str">
            <v>B</v>
          </cell>
          <cell r="CL151" t="str">
            <v>N</v>
          </cell>
        </row>
        <row r="152">
          <cell r="B152" t="str">
            <v>10490</v>
          </cell>
          <cell r="C152" t="str">
            <v>I-75 (SR93)</v>
          </cell>
          <cell r="D152" t="str">
            <v>1 MILE NORTH OF CORTEZ BLVD</v>
          </cell>
          <cell r="E152" t="str">
            <v>SUMTER COUNTY LINE</v>
          </cell>
          <cell r="F152" t="str">
            <v>080037</v>
          </cell>
          <cell r="G152" t="str">
            <v>A</v>
          </cell>
          <cell r="H152">
            <v>1.0187999999999999</v>
          </cell>
          <cell r="I152">
            <v>81</v>
          </cell>
          <cell r="J152">
            <v>82</v>
          </cell>
          <cell r="K152">
            <v>84</v>
          </cell>
          <cell r="L152" t="str">
            <v>T</v>
          </cell>
          <cell r="M152" t="str">
            <v>T</v>
          </cell>
          <cell r="N152" t="str">
            <v>T</v>
          </cell>
          <cell r="O152" t="str">
            <v>B</v>
          </cell>
          <cell r="P152" t="str">
            <v>B</v>
          </cell>
          <cell r="Q152" t="str">
            <v>B</v>
          </cell>
          <cell r="R152" t="str">
            <v>F</v>
          </cell>
          <cell r="S152" t="str">
            <v>F</v>
          </cell>
          <cell r="T152" t="str">
            <v>F</v>
          </cell>
          <cell r="U152">
            <v>5</v>
          </cell>
          <cell r="V152">
            <v>5</v>
          </cell>
          <cell r="W152">
            <v>5</v>
          </cell>
          <cell r="X152" t="str">
            <v>SR</v>
          </cell>
          <cell r="Y152" t="str">
            <v>SR</v>
          </cell>
          <cell r="Z152" t="str">
            <v>SR</v>
          </cell>
          <cell r="AA152">
            <v>1</v>
          </cell>
          <cell r="AB152">
            <v>1</v>
          </cell>
          <cell r="AC152">
            <v>1</v>
          </cell>
          <cell r="AD152" t="str">
            <v>H</v>
          </cell>
          <cell r="AE152" t="str">
            <v>H</v>
          </cell>
          <cell r="AF152" t="str">
            <v>H</v>
          </cell>
          <cell r="AG152" t="str">
            <v>4F</v>
          </cell>
          <cell r="AH152" t="str">
            <v>4F</v>
          </cell>
          <cell r="AI152" t="str">
            <v>4F</v>
          </cell>
          <cell r="AJ152">
            <v>0</v>
          </cell>
          <cell r="AK152">
            <v>0</v>
          </cell>
          <cell r="AL152">
            <v>0</v>
          </cell>
          <cell r="AM152">
            <v>0.10299999999999999</v>
          </cell>
          <cell r="AN152">
            <v>0.10299999999999999</v>
          </cell>
          <cell r="AO152">
            <v>0.10299999999999999</v>
          </cell>
          <cell r="AP152">
            <v>0.55000000000000004</v>
          </cell>
          <cell r="AQ152">
            <v>0.55000000000000004</v>
          </cell>
          <cell r="AR152">
            <v>0.55000000000000004</v>
          </cell>
          <cell r="AS152">
            <v>0.95</v>
          </cell>
          <cell r="AT152">
            <v>0.95</v>
          </cell>
          <cell r="AU152">
            <v>0.95</v>
          </cell>
          <cell r="AV152">
            <v>34771</v>
          </cell>
          <cell r="AW152">
            <v>36770</v>
          </cell>
          <cell r="AX152">
            <v>38165</v>
          </cell>
          <cell r="AY152">
            <v>3581</v>
          </cell>
          <cell r="AZ152">
            <v>3787</v>
          </cell>
          <cell r="BA152">
            <v>3931</v>
          </cell>
          <cell r="BB152">
            <v>3820</v>
          </cell>
          <cell r="BC152">
            <v>3820</v>
          </cell>
          <cell r="BD152">
            <v>3820</v>
          </cell>
          <cell r="BE152">
            <v>6560</v>
          </cell>
          <cell r="BF152">
            <v>6560</v>
          </cell>
          <cell r="BG152">
            <v>6560</v>
          </cell>
          <cell r="BH152">
            <v>0.93700000000000006</v>
          </cell>
          <cell r="BI152">
            <v>0.99099999999999999</v>
          </cell>
          <cell r="BJ152">
            <v>1.0289999999999999</v>
          </cell>
          <cell r="BK152">
            <v>0.54600000000000004</v>
          </cell>
          <cell r="BL152">
            <v>0.57699999999999996</v>
          </cell>
          <cell r="BM152">
            <v>0.59899999999999998</v>
          </cell>
          <cell r="BN152" t="str">
            <v>B</v>
          </cell>
          <cell r="BO152" t="str">
            <v>B</v>
          </cell>
          <cell r="BP152" t="str">
            <v>C</v>
          </cell>
          <cell r="BQ152" t="str">
            <v>F</v>
          </cell>
          <cell r="BR152" t="str">
            <v>F</v>
          </cell>
          <cell r="BS152" t="str">
            <v>F</v>
          </cell>
          <cell r="BT152">
            <v>34771</v>
          </cell>
          <cell r="BU152">
            <v>36770</v>
          </cell>
          <cell r="BV152">
            <v>38165</v>
          </cell>
          <cell r="BW152">
            <v>3820</v>
          </cell>
          <cell r="BX152">
            <v>3820</v>
          </cell>
          <cell r="BY152">
            <v>3820</v>
          </cell>
          <cell r="BZ152">
            <v>6560</v>
          </cell>
          <cell r="CA152">
            <v>6560</v>
          </cell>
          <cell r="CB152">
            <v>6560</v>
          </cell>
          <cell r="CC152">
            <v>0.93700000000000006</v>
          </cell>
          <cell r="CD152">
            <v>0.99099999999999999</v>
          </cell>
          <cell r="CE152">
            <v>1.0289999999999999</v>
          </cell>
          <cell r="CF152">
            <v>0.54600000000000004</v>
          </cell>
          <cell r="CG152">
            <v>0.57699999999999996</v>
          </cell>
          <cell r="CH152">
            <v>0.59899999999999998</v>
          </cell>
          <cell r="CI152" t="str">
            <v>B</v>
          </cell>
          <cell r="CJ152" t="str">
            <v>B</v>
          </cell>
          <cell r="CK152" t="str">
            <v>C</v>
          </cell>
          <cell r="CL152" t="str">
            <v>N</v>
          </cell>
        </row>
        <row r="153">
          <cell r="B153" t="str">
            <v>20420.1</v>
          </cell>
          <cell r="C153" t="str">
            <v>JACQUELINE RD</v>
          </cell>
          <cell r="D153" t="str">
            <v>WEEPING WILLOW ST</v>
          </cell>
          <cell r="E153" t="str">
            <v>MARINER BLVD (CR587)</v>
          </cell>
          <cell r="F153" t="str">
            <v>114</v>
          </cell>
          <cell r="G153" t="str">
            <v>E</v>
          </cell>
          <cell r="H153">
            <v>1.02</v>
          </cell>
          <cell r="I153">
            <v>82</v>
          </cell>
          <cell r="J153">
            <v>83</v>
          </cell>
          <cell r="K153">
            <v>85</v>
          </cell>
          <cell r="L153" t="str">
            <v>T</v>
          </cell>
          <cell r="M153" t="str">
            <v>T</v>
          </cell>
          <cell r="N153" t="str">
            <v>T</v>
          </cell>
          <cell r="O153" t="str">
            <v>D</v>
          </cell>
          <cell r="P153" t="str">
            <v>D</v>
          </cell>
          <cell r="Q153" t="str">
            <v>D</v>
          </cell>
          <cell r="R153" t="str">
            <v>NMC</v>
          </cell>
          <cell r="S153" t="str">
            <v>NMC</v>
          </cell>
          <cell r="T153" t="str">
            <v>NMC</v>
          </cell>
          <cell r="U153">
            <v>3</v>
          </cell>
          <cell r="V153">
            <v>3</v>
          </cell>
          <cell r="W153">
            <v>3</v>
          </cell>
          <cell r="X153" t="str">
            <v>CR</v>
          </cell>
          <cell r="Y153" t="str">
            <v>CR</v>
          </cell>
          <cell r="Z153" t="str">
            <v>CR</v>
          </cell>
          <cell r="AA153">
            <v>0</v>
          </cell>
          <cell r="AB153">
            <v>0</v>
          </cell>
          <cell r="AC153">
            <v>0</v>
          </cell>
          <cell r="AD153" t="str">
            <v>N</v>
          </cell>
          <cell r="AE153" t="str">
            <v>N</v>
          </cell>
          <cell r="AF153" t="str">
            <v>N</v>
          </cell>
          <cell r="AG153" t="str">
            <v>2U</v>
          </cell>
          <cell r="AH153" t="str">
            <v>2U</v>
          </cell>
          <cell r="AI153" t="str">
            <v>2U</v>
          </cell>
          <cell r="AJ153">
            <v>0</v>
          </cell>
          <cell r="AK153">
            <v>0</v>
          </cell>
          <cell r="AL153">
            <v>0</v>
          </cell>
          <cell r="AM153">
            <v>9.5000000000000001E-2</v>
          </cell>
          <cell r="AN153">
            <v>9.5000000000000001E-2</v>
          </cell>
          <cell r="AO153">
            <v>9.5000000000000001E-2</v>
          </cell>
          <cell r="AP153">
            <v>0.55000000000000004</v>
          </cell>
          <cell r="AQ153">
            <v>0.55000000000000004</v>
          </cell>
          <cell r="AR153">
            <v>0.55000000000000004</v>
          </cell>
          <cell r="AS153">
            <v>0.92500000000000004</v>
          </cell>
          <cell r="AT153">
            <v>0.92500000000000004</v>
          </cell>
          <cell r="AU153">
            <v>0.92500000000000004</v>
          </cell>
          <cell r="AV153">
            <v>2806</v>
          </cell>
          <cell r="AW153">
            <v>2978</v>
          </cell>
          <cell r="AX153">
            <v>3098</v>
          </cell>
          <cell r="AY153">
            <v>267</v>
          </cell>
          <cell r="AZ153">
            <v>283</v>
          </cell>
          <cell r="BA153">
            <v>294</v>
          </cell>
          <cell r="BB153">
            <v>1938</v>
          </cell>
          <cell r="BC153">
            <v>1938</v>
          </cell>
          <cell r="BD153">
            <v>1938</v>
          </cell>
          <cell r="BE153">
            <v>2460</v>
          </cell>
          <cell r="BF153">
            <v>2460</v>
          </cell>
          <cell r="BG153">
            <v>2460</v>
          </cell>
          <cell r="BH153">
            <v>0.13800000000000001</v>
          </cell>
          <cell r="BI153">
            <v>0.14599999999999999</v>
          </cell>
          <cell r="BJ153">
            <v>0.152</v>
          </cell>
          <cell r="BK153">
            <v>0.109</v>
          </cell>
          <cell r="BL153">
            <v>0.115</v>
          </cell>
          <cell r="BM153">
            <v>0.12</v>
          </cell>
          <cell r="BN153" t="str">
            <v>B</v>
          </cell>
          <cell r="BO153" t="str">
            <v>B</v>
          </cell>
          <cell r="BP153" t="str">
            <v>B</v>
          </cell>
          <cell r="BQ153" t="str">
            <v>NMC</v>
          </cell>
          <cell r="BR153" t="str">
            <v>NMC</v>
          </cell>
          <cell r="BS153" t="str">
            <v>NMC</v>
          </cell>
          <cell r="BT153">
            <v>2806</v>
          </cell>
          <cell r="BU153">
            <v>2978</v>
          </cell>
          <cell r="BV153">
            <v>3098</v>
          </cell>
          <cell r="BW153">
            <v>2040</v>
          </cell>
          <cell r="BX153">
            <v>2040</v>
          </cell>
          <cell r="BY153">
            <v>2040</v>
          </cell>
          <cell r="BZ153">
            <v>2590</v>
          </cell>
          <cell r="CA153">
            <v>2590</v>
          </cell>
          <cell r="CB153">
            <v>2590</v>
          </cell>
          <cell r="CC153">
            <v>0.13100000000000001</v>
          </cell>
          <cell r="CD153">
            <v>0.13900000000000001</v>
          </cell>
          <cell r="CE153">
            <v>0.14399999999999999</v>
          </cell>
          <cell r="CF153">
            <v>0.10299999999999999</v>
          </cell>
          <cell r="CG153">
            <v>0.109</v>
          </cell>
          <cell r="CH153">
            <v>0.114</v>
          </cell>
          <cell r="CI153" t="str">
            <v>B</v>
          </cell>
          <cell r="CJ153" t="str">
            <v>B</v>
          </cell>
          <cell r="CK153" t="str">
            <v>B</v>
          </cell>
          <cell r="CL153" t="str">
            <v>N</v>
          </cell>
        </row>
        <row r="154">
          <cell r="B154" t="str">
            <v>20420.2</v>
          </cell>
          <cell r="C154" t="str">
            <v>JACQUELINE RD</v>
          </cell>
          <cell r="D154" t="str">
            <v>MARINER BLVD (CR587)</v>
          </cell>
          <cell r="E154" t="str">
            <v>SUNSHINE GROVE RD</v>
          </cell>
          <cell r="F154" t="str">
            <v>114</v>
          </cell>
          <cell r="G154" t="str">
            <v>E</v>
          </cell>
          <cell r="H154">
            <v>1.02</v>
          </cell>
          <cell r="I154">
            <v>82</v>
          </cell>
          <cell r="J154">
            <v>83</v>
          </cell>
          <cell r="K154">
            <v>85</v>
          </cell>
          <cell r="L154" t="str">
            <v>T</v>
          </cell>
          <cell r="M154" t="str">
            <v>T</v>
          </cell>
          <cell r="N154" t="str">
            <v>T</v>
          </cell>
          <cell r="O154" t="str">
            <v>D</v>
          </cell>
          <cell r="P154" t="str">
            <v>D</v>
          </cell>
          <cell r="Q154" t="str">
            <v>D</v>
          </cell>
          <cell r="R154" t="str">
            <v>NMC</v>
          </cell>
          <cell r="S154" t="str">
            <v>NMC</v>
          </cell>
          <cell r="T154" t="str">
            <v>NMC</v>
          </cell>
          <cell r="U154">
            <v>3</v>
          </cell>
          <cell r="V154">
            <v>3</v>
          </cell>
          <cell r="W154">
            <v>3</v>
          </cell>
          <cell r="X154" t="str">
            <v>CR</v>
          </cell>
          <cell r="Y154" t="str">
            <v>CR</v>
          </cell>
          <cell r="Z154" t="str">
            <v>CR</v>
          </cell>
          <cell r="AA154">
            <v>0</v>
          </cell>
          <cell r="AB154">
            <v>0</v>
          </cell>
          <cell r="AC154">
            <v>0</v>
          </cell>
          <cell r="AD154" t="str">
            <v>N</v>
          </cell>
          <cell r="AE154" t="str">
            <v>N</v>
          </cell>
          <cell r="AF154" t="str">
            <v>N</v>
          </cell>
          <cell r="AG154" t="str">
            <v>2U</v>
          </cell>
          <cell r="AH154" t="str">
            <v>2U</v>
          </cell>
          <cell r="AI154" t="str">
            <v>2U</v>
          </cell>
          <cell r="AJ154">
            <v>0</v>
          </cell>
          <cell r="AK154">
            <v>0</v>
          </cell>
          <cell r="AL154">
            <v>0</v>
          </cell>
          <cell r="AM154">
            <v>9.5000000000000001E-2</v>
          </cell>
          <cell r="AN154">
            <v>9.5000000000000001E-2</v>
          </cell>
          <cell r="AO154">
            <v>9.5000000000000001E-2</v>
          </cell>
          <cell r="AP154">
            <v>0.55000000000000004</v>
          </cell>
          <cell r="AQ154">
            <v>0.55000000000000004</v>
          </cell>
          <cell r="AR154">
            <v>0.55000000000000004</v>
          </cell>
          <cell r="AS154">
            <v>0.92500000000000004</v>
          </cell>
          <cell r="AT154">
            <v>0.92500000000000004</v>
          </cell>
          <cell r="AU154">
            <v>0.92500000000000004</v>
          </cell>
          <cell r="AV154">
            <v>2806</v>
          </cell>
          <cell r="AW154">
            <v>2978</v>
          </cell>
          <cell r="AX154">
            <v>3098</v>
          </cell>
          <cell r="AY154">
            <v>267</v>
          </cell>
          <cell r="AZ154">
            <v>283</v>
          </cell>
          <cell r="BA154">
            <v>294</v>
          </cell>
          <cell r="BB154">
            <v>1938</v>
          </cell>
          <cell r="BC154">
            <v>1938</v>
          </cell>
          <cell r="BD154">
            <v>1938</v>
          </cell>
          <cell r="BE154">
            <v>2460</v>
          </cell>
          <cell r="BF154">
            <v>2460</v>
          </cell>
          <cell r="BG154">
            <v>2460</v>
          </cell>
          <cell r="BH154">
            <v>0.13800000000000001</v>
          </cell>
          <cell r="BI154">
            <v>0.14599999999999999</v>
          </cell>
          <cell r="BJ154">
            <v>0.152</v>
          </cell>
          <cell r="BK154">
            <v>0.109</v>
          </cell>
          <cell r="BL154">
            <v>0.115</v>
          </cell>
          <cell r="BM154">
            <v>0.12</v>
          </cell>
          <cell r="BN154" t="str">
            <v>B</v>
          </cell>
          <cell r="BO154" t="str">
            <v>B</v>
          </cell>
          <cell r="BP154" t="str">
            <v>B</v>
          </cell>
          <cell r="BQ154" t="str">
            <v>NMC</v>
          </cell>
          <cell r="BR154" t="str">
            <v>NMC</v>
          </cell>
          <cell r="BS154" t="str">
            <v>NMC</v>
          </cell>
          <cell r="BT154">
            <v>2806</v>
          </cell>
          <cell r="BU154">
            <v>2978</v>
          </cell>
          <cell r="BV154">
            <v>3098</v>
          </cell>
          <cell r="BW154">
            <v>2040</v>
          </cell>
          <cell r="BX154">
            <v>2040</v>
          </cell>
          <cell r="BY154">
            <v>2040</v>
          </cell>
          <cell r="BZ154">
            <v>2590</v>
          </cell>
          <cell r="CA154">
            <v>2590</v>
          </cell>
          <cell r="CB154">
            <v>2590</v>
          </cell>
          <cell r="CC154">
            <v>0.13100000000000001</v>
          </cell>
          <cell r="CD154">
            <v>0.13900000000000001</v>
          </cell>
          <cell r="CE154">
            <v>0.14399999999999999</v>
          </cell>
          <cell r="CF154">
            <v>0.10299999999999999</v>
          </cell>
          <cell r="CG154">
            <v>0.109</v>
          </cell>
          <cell r="CH154">
            <v>0.114</v>
          </cell>
          <cell r="CI154" t="str">
            <v>B</v>
          </cell>
          <cell r="CJ154" t="str">
            <v>B</v>
          </cell>
          <cell r="CK154" t="str">
            <v>B</v>
          </cell>
          <cell r="CL154" t="str">
            <v>N</v>
          </cell>
        </row>
        <row r="155">
          <cell r="B155" t="str">
            <v>3480</v>
          </cell>
          <cell r="C155" t="str">
            <v>JASMINE DR</v>
          </cell>
          <cell r="D155" t="str">
            <v>JEFFERSON ST (SR50)</v>
          </cell>
          <cell r="E155" t="str">
            <v>MONDON HILL RD</v>
          </cell>
          <cell r="F155" t="str">
            <v>112</v>
          </cell>
          <cell r="G155" t="str">
            <v>E</v>
          </cell>
          <cell r="H155">
            <v>1.02</v>
          </cell>
          <cell r="I155">
            <v>83</v>
          </cell>
          <cell r="J155">
            <v>84</v>
          </cell>
          <cell r="K155">
            <v>86</v>
          </cell>
          <cell r="L155" t="str">
            <v>T</v>
          </cell>
          <cell r="M155" t="str">
            <v>T</v>
          </cell>
          <cell r="N155" t="str">
            <v>T</v>
          </cell>
          <cell r="O155" t="str">
            <v>D</v>
          </cell>
          <cell r="P155" t="str">
            <v>D</v>
          </cell>
          <cell r="Q155" t="str">
            <v>D</v>
          </cell>
          <cell r="R155" t="str">
            <v>NC</v>
          </cell>
          <cell r="S155" t="str">
            <v>NC</v>
          </cell>
          <cell r="T155" t="str">
            <v>NC</v>
          </cell>
          <cell r="U155">
            <v>3</v>
          </cell>
          <cell r="V155">
            <v>3</v>
          </cell>
          <cell r="W155">
            <v>3</v>
          </cell>
          <cell r="X155" t="str">
            <v>CR</v>
          </cell>
          <cell r="Y155" t="str">
            <v>CR</v>
          </cell>
          <cell r="Z155" t="str">
            <v>CR</v>
          </cell>
          <cell r="AA155">
            <v>0</v>
          </cell>
          <cell r="AB155">
            <v>0</v>
          </cell>
          <cell r="AC155">
            <v>0</v>
          </cell>
          <cell r="AD155" t="str">
            <v>N</v>
          </cell>
          <cell r="AE155" t="str">
            <v>N</v>
          </cell>
          <cell r="AF155" t="str">
            <v>N</v>
          </cell>
          <cell r="AG155" t="str">
            <v>2U</v>
          </cell>
          <cell r="AH155" t="str">
            <v>2U</v>
          </cell>
          <cell r="AI155" t="str">
            <v>2U</v>
          </cell>
          <cell r="AJ155">
            <v>0</v>
          </cell>
          <cell r="AK155">
            <v>0</v>
          </cell>
          <cell r="AL155">
            <v>0</v>
          </cell>
          <cell r="AM155">
            <v>9.7000000000000003E-2</v>
          </cell>
          <cell r="AN155">
            <v>9.7000000000000003E-2</v>
          </cell>
          <cell r="AO155">
            <v>9.7000000000000003E-2</v>
          </cell>
          <cell r="AP155">
            <v>0.55000000000000004</v>
          </cell>
          <cell r="AQ155">
            <v>0.55000000000000004</v>
          </cell>
          <cell r="AR155">
            <v>0.55000000000000004</v>
          </cell>
          <cell r="AS155">
            <v>0.91</v>
          </cell>
          <cell r="AT155">
            <v>0.91</v>
          </cell>
          <cell r="AU155">
            <v>0.91</v>
          </cell>
          <cell r="AV155">
            <v>2911</v>
          </cell>
          <cell r="AW155">
            <v>3089</v>
          </cell>
          <cell r="AX155">
            <v>3214</v>
          </cell>
          <cell r="AY155">
            <v>282</v>
          </cell>
          <cell r="AZ155">
            <v>300</v>
          </cell>
          <cell r="BA155">
            <v>312</v>
          </cell>
          <cell r="BB155">
            <v>1530</v>
          </cell>
          <cell r="BC155">
            <v>1530</v>
          </cell>
          <cell r="BD155">
            <v>1530</v>
          </cell>
          <cell r="BE155">
            <v>1942</v>
          </cell>
          <cell r="BF155">
            <v>1942</v>
          </cell>
          <cell r="BG155">
            <v>1942</v>
          </cell>
          <cell r="BH155">
            <v>0.184</v>
          </cell>
          <cell r="BI155">
            <v>0.19600000000000001</v>
          </cell>
          <cell r="BJ155">
            <v>0.20399999999999999</v>
          </cell>
          <cell r="BK155">
            <v>0.14499999999999999</v>
          </cell>
          <cell r="BL155">
            <v>0.154</v>
          </cell>
          <cell r="BM155">
            <v>0.161</v>
          </cell>
          <cell r="BN155" t="str">
            <v>B</v>
          </cell>
          <cell r="BO155" t="str">
            <v>B</v>
          </cell>
          <cell r="BP155" t="str">
            <v>B</v>
          </cell>
          <cell r="BQ155" t="str">
            <v>NC</v>
          </cell>
          <cell r="BR155" t="str">
            <v>NC</v>
          </cell>
          <cell r="BS155" t="str">
            <v>NC</v>
          </cell>
          <cell r="BT155">
            <v>2911</v>
          </cell>
          <cell r="BU155">
            <v>3089</v>
          </cell>
          <cell r="BV155">
            <v>3214</v>
          </cell>
          <cell r="BW155">
            <v>2040</v>
          </cell>
          <cell r="BX155">
            <v>2040</v>
          </cell>
          <cell r="BY155">
            <v>2040</v>
          </cell>
          <cell r="BZ155">
            <v>2590</v>
          </cell>
          <cell r="CA155">
            <v>2590</v>
          </cell>
          <cell r="CB155">
            <v>2590</v>
          </cell>
          <cell r="CC155">
            <v>0.13800000000000001</v>
          </cell>
          <cell r="CD155">
            <v>0.14699999999999999</v>
          </cell>
          <cell r="CE155">
            <v>0.153</v>
          </cell>
          <cell r="CF155">
            <v>0.109</v>
          </cell>
          <cell r="CG155">
            <v>0.11600000000000001</v>
          </cell>
          <cell r="CH155">
            <v>0.12</v>
          </cell>
          <cell r="CI155" t="str">
            <v>B</v>
          </cell>
          <cell r="CJ155" t="str">
            <v>B</v>
          </cell>
          <cell r="CK155" t="str">
            <v>B</v>
          </cell>
          <cell r="CL155" t="str">
            <v>N</v>
          </cell>
        </row>
        <row r="156">
          <cell r="B156" t="str">
            <v>3510</v>
          </cell>
          <cell r="C156" t="str">
            <v>JEFFERSON ST (SR50A)</v>
          </cell>
          <cell r="D156" t="str">
            <v>COBB RD (CR485)</v>
          </cell>
          <cell r="E156" t="str">
            <v>PONCE DE LEON BLVD (US98/SR700)</v>
          </cell>
          <cell r="F156" t="str">
            <v>080020</v>
          </cell>
          <cell r="G156" t="str">
            <v>E</v>
          </cell>
          <cell r="H156">
            <v>1.02</v>
          </cell>
          <cell r="I156">
            <v>84</v>
          </cell>
          <cell r="J156">
            <v>85</v>
          </cell>
          <cell r="K156">
            <v>87</v>
          </cell>
          <cell r="L156" t="str">
            <v>T</v>
          </cell>
          <cell r="M156" t="str">
            <v>T</v>
          </cell>
          <cell r="N156" t="str">
            <v>T</v>
          </cell>
          <cell r="O156" t="str">
            <v>C</v>
          </cell>
          <cell r="P156" t="str">
            <v>C</v>
          </cell>
          <cell r="Q156" t="str">
            <v>C</v>
          </cell>
          <cell r="R156" t="str">
            <v>SA</v>
          </cell>
          <cell r="S156" t="str">
            <v>SA</v>
          </cell>
          <cell r="T156" t="str">
            <v>SA</v>
          </cell>
          <cell r="U156">
            <v>2</v>
          </cell>
          <cell r="V156">
            <v>2</v>
          </cell>
          <cell r="W156">
            <v>2</v>
          </cell>
          <cell r="X156" t="str">
            <v>SR</v>
          </cell>
          <cell r="Y156" t="str">
            <v>SR</v>
          </cell>
          <cell r="Z156" t="str">
            <v>SR</v>
          </cell>
          <cell r="AA156">
            <v>1</v>
          </cell>
          <cell r="AB156">
            <v>1</v>
          </cell>
          <cell r="AC156">
            <v>1</v>
          </cell>
          <cell r="AD156" t="str">
            <v>N</v>
          </cell>
          <cell r="AE156" t="str">
            <v>N</v>
          </cell>
          <cell r="AF156" t="str">
            <v>N</v>
          </cell>
          <cell r="AG156" t="str">
            <v>2U</v>
          </cell>
          <cell r="AH156" t="str">
            <v>2U</v>
          </cell>
          <cell r="AI156" t="str">
            <v>2U</v>
          </cell>
          <cell r="AJ156">
            <v>1</v>
          </cell>
          <cell r="AK156">
            <v>1</v>
          </cell>
          <cell r="AL156">
            <v>1</v>
          </cell>
          <cell r="AM156">
            <v>9.5000000000000001E-2</v>
          </cell>
          <cell r="AN156">
            <v>9.5000000000000001E-2</v>
          </cell>
          <cell r="AO156">
            <v>9.5000000000000001E-2</v>
          </cell>
          <cell r="AP156">
            <v>0.55000000000000004</v>
          </cell>
          <cell r="AQ156">
            <v>0.55000000000000004</v>
          </cell>
          <cell r="AR156">
            <v>0.55000000000000004</v>
          </cell>
          <cell r="AS156">
            <v>0.92500000000000004</v>
          </cell>
          <cell r="AT156">
            <v>0.92500000000000004</v>
          </cell>
          <cell r="AU156">
            <v>0.92500000000000004</v>
          </cell>
          <cell r="AV156">
            <v>11340</v>
          </cell>
          <cell r="AW156">
            <v>12034</v>
          </cell>
          <cell r="AX156">
            <v>12521</v>
          </cell>
          <cell r="AY156">
            <v>1077</v>
          </cell>
          <cell r="AZ156">
            <v>1143</v>
          </cell>
          <cell r="BA156">
            <v>1189</v>
          </cell>
          <cell r="BB156">
            <v>1500</v>
          </cell>
          <cell r="BC156">
            <v>1500</v>
          </cell>
          <cell r="BD156">
            <v>1500</v>
          </cell>
          <cell r="BE156">
            <v>1600</v>
          </cell>
          <cell r="BF156">
            <v>1600</v>
          </cell>
          <cell r="BG156">
            <v>1600</v>
          </cell>
          <cell r="BH156">
            <v>0.71799999999999997</v>
          </cell>
          <cell r="BI156">
            <v>0.76200000000000001</v>
          </cell>
          <cell r="BJ156">
            <v>0.79300000000000004</v>
          </cell>
          <cell r="BK156">
            <v>0.67300000000000004</v>
          </cell>
          <cell r="BL156">
            <v>0.71399999999999997</v>
          </cell>
          <cell r="BM156">
            <v>0.74299999999999999</v>
          </cell>
          <cell r="BN156" t="str">
            <v>C</v>
          </cell>
          <cell r="BO156" t="str">
            <v>C</v>
          </cell>
          <cell r="BP156" t="str">
            <v>C</v>
          </cell>
          <cell r="BQ156" t="str">
            <v>SA</v>
          </cell>
          <cell r="BR156" t="str">
            <v>SA</v>
          </cell>
          <cell r="BS156" t="str">
            <v>SA</v>
          </cell>
          <cell r="BT156">
            <v>11167</v>
          </cell>
          <cell r="BU156">
            <v>11851</v>
          </cell>
          <cell r="BV156">
            <v>12330</v>
          </cell>
          <cell r="BW156">
            <v>1500</v>
          </cell>
          <cell r="BX156">
            <v>1500</v>
          </cell>
          <cell r="BY156">
            <v>1500</v>
          </cell>
          <cell r="BZ156">
            <v>1600</v>
          </cell>
          <cell r="CA156">
            <v>1600</v>
          </cell>
          <cell r="CB156">
            <v>1600</v>
          </cell>
          <cell r="CC156">
            <v>0.70699999999999996</v>
          </cell>
          <cell r="CD156">
            <v>0.751</v>
          </cell>
          <cell r="CE156">
            <v>0.78100000000000003</v>
          </cell>
          <cell r="CF156">
            <v>0.66300000000000003</v>
          </cell>
          <cell r="CG156">
            <v>0.70399999999999996</v>
          </cell>
          <cell r="CH156">
            <v>0.73199999999999998</v>
          </cell>
          <cell r="CI156" t="str">
            <v>C</v>
          </cell>
          <cell r="CJ156" t="str">
            <v>C</v>
          </cell>
          <cell r="CK156" t="str">
            <v>C</v>
          </cell>
          <cell r="CL156" t="str">
            <v>N</v>
          </cell>
        </row>
        <row r="157">
          <cell r="B157" t="str">
            <v>3520</v>
          </cell>
          <cell r="C157" t="str">
            <v>JEFFERSON ST (SR50A)</v>
          </cell>
          <cell r="D157" t="str">
            <v>PONCE DE LEON BLVD (US98/SR700)</v>
          </cell>
          <cell r="E157" t="str">
            <v>MILDRED AVE</v>
          </cell>
          <cell r="F157" t="str">
            <v>085015</v>
          </cell>
          <cell r="G157" t="str">
            <v>E</v>
          </cell>
          <cell r="H157">
            <v>1.02</v>
          </cell>
          <cell r="I157">
            <v>84</v>
          </cell>
          <cell r="J157">
            <v>85</v>
          </cell>
          <cell r="K157">
            <v>87</v>
          </cell>
          <cell r="L157" t="str">
            <v>T</v>
          </cell>
          <cell r="M157" t="str">
            <v>T</v>
          </cell>
          <cell r="N157" t="str">
            <v>T</v>
          </cell>
          <cell r="O157" t="str">
            <v>C</v>
          </cell>
          <cell r="P157" t="str">
            <v>C</v>
          </cell>
          <cell r="Q157" t="str">
            <v>C</v>
          </cell>
          <cell r="R157" t="str">
            <v>SA</v>
          </cell>
          <cell r="S157" t="str">
            <v>SA</v>
          </cell>
          <cell r="T157" t="str">
            <v>SA</v>
          </cell>
          <cell r="U157">
            <v>2</v>
          </cell>
          <cell r="V157">
            <v>2</v>
          </cell>
          <cell r="W157">
            <v>2</v>
          </cell>
          <cell r="X157" t="str">
            <v>SR</v>
          </cell>
          <cell r="Y157" t="str">
            <v>SR</v>
          </cell>
          <cell r="Z157" t="str">
            <v>SR</v>
          </cell>
          <cell r="AA157">
            <v>1</v>
          </cell>
          <cell r="AB157">
            <v>1</v>
          </cell>
          <cell r="AC157">
            <v>1</v>
          </cell>
          <cell r="AD157" t="str">
            <v>N</v>
          </cell>
          <cell r="AE157" t="str">
            <v>N</v>
          </cell>
          <cell r="AF157" t="str">
            <v>N</v>
          </cell>
          <cell r="AG157" t="str">
            <v>2U</v>
          </cell>
          <cell r="AH157" t="str">
            <v>2U</v>
          </cell>
          <cell r="AI157" t="str">
            <v>2U</v>
          </cell>
          <cell r="AJ157">
            <v>1</v>
          </cell>
          <cell r="AK157">
            <v>1</v>
          </cell>
          <cell r="AL157">
            <v>1</v>
          </cell>
          <cell r="AM157">
            <v>9.5000000000000001E-2</v>
          </cell>
          <cell r="AN157">
            <v>9.5000000000000001E-2</v>
          </cell>
          <cell r="AO157">
            <v>9.5000000000000001E-2</v>
          </cell>
          <cell r="AP157">
            <v>0.55000000000000004</v>
          </cell>
          <cell r="AQ157">
            <v>0.55000000000000004</v>
          </cell>
          <cell r="AR157">
            <v>0.55000000000000004</v>
          </cell>
          <cell r="AS157">
            <v>0.92500000000000004</v>
          </cell>
          <cell r="AT157">
            <v>0.92500000000000004</v>
          </cell>
          <cell r="AU157">
            <v>0.92500000000000004</v>
          </cell>
          <cell r="AV157">
            <v>9988</v>
          </cell>
          <cell r="AW157">
            <v>10599</v>
          </cell>
          <cell r="AX157">
            <v>11027</v>
          </cell>
          <cell r="AY157">
            <v>949</v>
          </cell>
          <cell r="AZ157">
            <v>1007</v>
          </cell>
          <cell r="BA157">
            <v>1048</v>
          </cell>
          <cell r="BB157">
            <v>500</v>
          </cell>
          <cell r="BC157">
            <v>500</v>
          </cell>
          <cell r="BD157">
            <v>500</v>
          </cell>
          <cell r="BE157">
            <v>1440</v>
          </cell>
          <cell r="BF157">
            <v>1440</v>
          </cell>
          <cell r="BG157">
            <v>1440</v>
          </cell>
          <cell r="BH157">
            <v>1.8979999999999999</v>
          </cell>
          <cell r="BI157">
            <v>2.0099999999999998</v>
          </cell>
          <cell r="BJ157">
            <v>2.0099999999999998</v>
          </cell>
          <cell r="BK157">
            <v>0.65900000000000003</v>
          </cell>
          <cell r="BL157">
            <v>0.69899999999999995</v>
          </cell>
          <cell r="BM157">
            <v>0.72799999999999998</v>
          </cell>
          <cell r="BN157" t="str">
            <v>D</v>
          </cell>
          <cell r="BO157" t="str">
            <v>D</v>
          </cell>
          <cell r="BP157" t="str">
            <v>D</v>
          </cell>
          <cell r="BQ157" t="str">
            <v>SA</v>
          </cell>
          <cell r="BR157" t="str">
            <v>SA</v>
          </cell>
          <cell r="BS157" t="str">
            <v>SA</v>
          </cell>
          <cell r="BT157">
            <v>11167</v>
          </cell>
          <cell r="BU157">
            <v>11851</v>
          </cell>
          <cell r="BV157">
            <v>12330</v>
          </cell>
          <cell r="BW157">
            <v>1500</v>
          </cell>
          <cell r="BX157">
            <v>1500</v>
          </cell>
          <cell r="BY157">
            <v>1500</v>
          </cell>
          <cell r="BZ157">
            <v>1600</v>
          </cell>
          <cell r="CA157">
            <v>1600</v>
          </cell>
          <cell r="CB157">
            <v>1600</v>
          </cell>
          <cell r="CC157">
            <v>0.70699999999999996</v>
          </cell>
          <cell r="CD157">
            <v>0.751</v>
          </cell>
          <cell r="CE157">
            <v>0.78100000000000003</v>
          </cell>
          <cell r="CF157">
            <v>0.66300000000000003</v>
          </cell>
          <cell r="CG157">
            <v>0.70399999999999996</v>
          </cell>
          <cell r="CH157">
            <v>0.73199999999999998</v>
          </cell>
          <cell r="CI157" t="str">
            <v>C</v>
          </cell>
          <cell r="CJ157" t="str">
            <v>C</v>
          </cell>
          <cell r="CK157" t="str">
            <v>C</v>
          </cell>
          <cell r="CL157" t="str">
            <v>N</v>
          </cell>
        </row>
        <row r="158">
          <cell r="B158" t="str">
            <v>3530</v>
          </cell>
          <cell r="C158" t="str">
            <v>JEFFERSON ST (SR50A)</v>
          </cell>
          <cell r="D158" t="str">
            <v>MILDRED AVE</v>
          </cell>
          <cell r="E158" t="str">
            <v>MAIN ST</v>
          </cell>
          <cell r="F158" t="str">
            <v>085012: 085009</v>
          </cell>
          <cell r="G158" t="str">
            <v>E</v>
          </cell>
          <cell r="H158">
            <v>1.02</v>
          </cell>
          <cell r="I158">
            <v>85</v>
          </cell>
          <cell r="J158">
            <v>86</v>
          </cell>
          <cell r="K158">
            <v>88</v>
          </cell>
          <cell r="L158" t="str">
            <v>T</v>
          </cell>
          <cell r="M158" t="str">
            <v>T</v>
          </cell>
          <cell r="N158" t="str">
            <v>T</v>
          </cell>
          <cell r="O158" t="str">
            <v>C</v>
          </cell>
          <cell r="P158" t="str">
            <v>C</v>
          </cell>
          <cell r="Q158" t="str">
            <v>C</v>
          </cell>
          <cell r="R158" t="str">
            <v>SA</v>
          </cell>
          <cell r="S158" t="str">
            <v>SA</v>
          </cell>
          <cell r="T158" t="str">
            <v>SA</v>
          </cell>
          <cell r="U158">
            <v>2</v>
          </cell>
          <cell r="V158">
            <v>2</v>
          </cell>
          <cell r="W158">
            <v>2</v>
          </cell>
          <cell r="X158" t="str">
            <v>SR</v>
          </cell>
          <cell r="Y158" t="str">
            <v>SR</v>
          </cell>
          <cell r="Z158" t="str">
            <v>SR</v>
          </cell>
          <cell r="AA158">
            <v>1</v>
          </cell>
          <cell r="AB158">
            <v>1</v>
          </cell>
          <cell r="AC158">
            <v>1</v>
          </cell>
          <cell r="AD158" t="str">
            <v>N</v>
          </cell>
          <cell r="AE158" t="str">
            <v>N</v>
          </cell>
          <cell r="AF158" t="str">
            <v>N</v>
          </cell>
          <cell r="AG158" t="str">
            <v>2O</v>
          </cell>
          <cell r="AH158" t="str">
            <v>2O</v>
          </cell>
          <cell r="AI158" t="str">
            <v>2O</v>
          </cell>
          <cell r="AJ158">
            <v>1</v>
          </cell>
          <cell r="AK158">
            <v>1</v>
          </cell>
          <cell r="AL158">
            <v>1</v>
          </cell>
          <cell r="AM158">
            <v>9.7000000000000003E-2</v>
          </cell>
          <cell r="AN158">
            <v>9.7000000000000003E-2</v>
          </cell>
          <cell r="AO158">
            <v>9.7000000000000003E-2</v>
          </cell>
          <cell r="AP158">
            <v>1</v>
          </cell>
          <cell r="AQ158">
            <v>1</v>
          </cell>
          <cell r="AR158">
            <v>1</v>
          </cell>
          <cell r="AS158">
            <v>0.92500000000000004</v>
          </cell>
          <cell r="AT158">
            <v>0.92500000000000004</v>
          </cell>
          <cell r="AU158">
            <v>0.92500000000000004</v>
          </cell>
          <cell r="AV158">
            <v>6555</v>
          </cell>
          <cell r="AW158">
            <v>6956</v>
          </cell>
          <cell r="AX158">
            <v>7237</v>
          </cell>
          <cell r="AY158">
            <v>636</v>
          </cell>
          <cell r="AZ158">
            <v>675</v>
          </cell>
          <cell r="BA158">
            <v>702</v>
          </cell>
          <cell r="BB158">
            <v>1452</v>
          </cell>
          <cell r="BC158">
            <v>1452</v>
          </cell>
          <cell r="BD158">
            <v>1452</v>
          </cell>
          <cell r="BE158">
            <v>2040</v>
          </cell>
          <cell r="BF158">
            <v>2040</v>
          </cell>
          <cell r="BG158">
            <v>2040</v>
          </cell>
          <cell r="BH158">
            <v>0.438</v>
          </cell>
          <cell r="BI158">
            <v>0.46500000000000002</v>
          </cell>
          <cell r="BJ158">
            <v>0.48299999999999998</v>
          </cell>
          <cell r="BK158">
            <v>0.312</v>
          </cell>
          <cell r="BL158">
            <v>0.33100000000000002</v>
          </cell>
          <cell r="BM158">
            <v>0.34399999999999997</v>
          </cell>
          <cell r="BN158" t="str">
            <v>C</v>
          </cell>
          <cell r="BO158" t="str">
            <v>C</v>
          </cell>
          <cell r="BP158" t="str">
            <v>C</v>
          </cell>
          <cell r="BQ158" t="str">
            <v>SA</v>
          </cell>
          <cell r="BR158" t="str">
            <v>SA</v>
          </cell>
          <cell r="BS158" t="str">
            <v>SA</v>
          </cell>
          <cell r="BT158">
            <v>7100</v>
          </cell>
          <cell r="BU158">
            <v>7535</v>
          </cell>
          <cell r="BV158">
            <v>7839</v>
          </cell>
          <cell r="BW158">
            <v>1452</v>
          </cell>
          <cell r="BX158">
            <v>1452</v>
          </cell>
          <cell r="BY158">
            <v>1452</v>
          </cell>
          <cell r="BZ158">
            <v>2040</v>
          </cell>
          <cell r="CA158">
            <v>2040</v>
          </cell>
          <cell r="CB158">
            <v>2040</v>
          </cell>
          <cell r="CC158">
            <v>0.47499999999999998</v>
          </cell>
          <cell r="CD158">
            <v>0.503</v>
          </cell>
          <cell r="CE158">
            <v>0.52300000000000002</v>
          </cell>
          <cell r="CF158">
            <v>0.33800000000000002</v>
          </cell>
          <cell r="CG158">
            <v>0.35799999999999998</v>
          </cell>
          <cell r="CH158">
            <v>0.373</v>
          </cell>
          <cell r="CI158" t="str">
            <v>C</v>
          </cell>
          <cell r="CJ158" t="str">
            <v>C</v>
          </cell>
          <cell r="CK158" t="str">
            <v>C</v>
          </cell>
          <cell r="CL158" t="str">
            <v>N</v>
          </cell>
        </row>
        <row r="159">
          <cell r="B159" t="str">
            <v>3540</v>
          </cell>
          <cell r="C159" t="str">
            <v>JEFFERSON ST (SR50A)</v>
          </cell>
          <cell r="D159" t="str">
            <v>MAIN ST</v>
          </cell>
          <cell r="E159" t="str">
            <v>BROAD ST (US41/SR45)</v>
          </cell>
          <cell r="F159" t="str">
            <v>085013: 085009</v>
          </cell>
          <cell r="G159" t="str">
            <v>E</v>
          </cell>
          <cell r="H159">
            <v>1.02</v>
          </cell>
          <cell r="I159">
            <v>85</v>
          </cell>
          <cell r="J159">
            <v>86</v>
          </cell>
          <cell r="K159">
            <v>88</v>
          </cell>
          <cell r="L159" t="str">
            <v>T</v>
          </cell>
          <cell r="M159" t="str">
            <v>T</v>
          </cell>
          <cell r="N159" t="str">
            <v>T</v>
          </cell>
          <cell r="O159" t="str">
            <v>C</v>
          </cell>
          <cell r="P159" t="str">
            <v>C</v>
          </cell>
          <cell r="Q159" t="str">
            <v>C</v>
          </cell>
          <cell r="R159" t="str">
            <v>SA</v>
          </cell>
          <cell r="S159" t="str">
            <v>SA</v>
          </cell>
          <cell r="T159" t="str">
            <v>SA</v>
          </cell>
          <cell r="U159">
            <v>2</v>
          </cell>
          <cell r="V159">
            <v>2</v>
          </cell>
          <cell r="W159">
            <v>2</v>
          </cell>
          <cell r="X159" t="str">
            <v>SR</v>
          </cell>
          <cell r="Y159" t="str">
            <v>SR</v>
          </cell>
          <cell r="Z159" t="str">
            <v>SR</v>
          </cell>
          <cell r="AA159">
            <v>1</v>
          </cell>
          <cell r="AB159">
            <v>1</v>
          </cell>
          <cell r="AC159">
            <v>1</v>
          </cell>
          <cell r="AD159" t="str">
            <v>N</v>
          </cell>
          <cell r="AE159" t="str">
            <v>N</v>
          </cell>
          <cell r="AF159" t="str">
            <v>N</v>
          </cell>
          <cell r="AG159" t="str">
            <v>2O</v>
          </cell>
          <cell r="AH159" t="str">
            <v>2O</v>
          </cell>
          <cell r="AI159" t="str">
            <v>2O</v>
          </cell>
          <cell r="AJ159">
            <v>1</v>
          </cell>
          <cell r="AK159">
            <v>1</v>
          </cell>
          <cell r="AL159">
            <v>1</v>
          </cell>
          <cell r="AM159">
            <v>9.7000000000000003E-2</v>
          </cell>
          <cell r="AN159">
            <v>9.7000000000000003E-2</v>
          </cell>
          <cell r="AO159">
            <v>9.7000000000000003E-2</v>
          </cell>
          <cell r="AP159">
            <v>1</v>
          </cell>
          <cell r="AQ159">
            <v>1</v>
          </cell>
          <cell r="AR159">
            <v>1</v>
          </cell>
          <cell r="AS159">
            <v>0.92500000000000004</v>
          </cell>
          <cell r="AT159">
            <v>0.92500000000000004</v>
          </cell>
          <cell r="AU159">
            <v>0.92500000000000004</v>
          </cell>
          <cell r="AV159">
            <v>7647</v>
          </cell>
          <cell r="AW159">
            <v>8115</v>
          </cell>
          <cell r="AX159">
            <v>8443</v>
          </cell>
          <cell r="AY159">
            <v>742</v>
          </cell>
          <cell r="AZ159">
            <v>787</v>
          </cell>
          <cell r="BA159">
            <v>819</v>
          </cell>
          <cell r="BB159">
            <v>1452</v>
          </cell>
          <cell r="BC159">
            <v>1452</v>
          </cell>
          <cell r="BD159">
            <v>1452</v>
          </cell>
          <cell r="BE159">
            <v>2040</v>
          </cell>
          <cell r="BF159">
            <v>2040</v>
          </cell>
          <cell r="BG159">
            <v>2040</v>
          </cell>
          <cell r="BH159">
            <v>0.51100000000000001</v>
          </cell>
          <cell r="BI159">
            <v>0.54200000000000004</v>
          </cell>
          <cell r="BJ159">
            <v>0.56399999999999995</v>
          </cell>
          <cell r="BK159">
            <v>0.36399999999999999</v>
          </cell>
          <cell r="BL159">
            <v>0.38600000000000001</v>
          </cell>
          <cell r="BM159">
            <v>0.40100000000000002</v>
          </cell>
          <cell r="BN159" t="str">
            <v>C</v>
          </cell>
          <cell r="BO159" t="str">
            <v>C</v>
          </cell>
          <cell r="BP159" t="str">
            <v>C</v>
          </cell>
          <cell r="BQ159" t="str">
            <v>SA</v>
          </cell>
          <cell r="BR159" t="str">
            <v>SA</v>
          </cell>
          <cell r="BS159" t="str">
            <v>SA</v>
          </cell>
          <cell r="BT159">
            <v>7100</v>
          </cell>
          <cell r="BU159">
            <v>7535</v>
          </cell>
          <cell r="BV159">
            <v>7839</v>
          </cell>
          <cell r="BW159">
            <v>1452</v>
          </cell>
          <cell r="BX159">
            <v>1452</v>
          </cell>
          <cell r="BY159">
            <v>1452</v>
          </cell>
          <cell r="BZ159">
            <v>2040</v>
          </cell>
          <cell r="CA159">
            <v>2040</v>
          </cell>
          <cell r="CB159">
            <v>2040</v>
          </cell>
          <cell r="CC159">
            <v>0.47499999999999998</v>
          </cell>
          <cell r="CD159">
            <v>0.503</v>
          </cell>
          <cell r="CE159">
            <v>0.52300000000000002</v>
          </cell>
          <cell r="CF159">
            <v>0.33800000000000002</v>
          </cell>
          <cell r="CG159">
            <v>0.35799999999999998</v>
          </cell>
          <cell r="CH159">
            <v>0.373</v>
          </cell>
          <cell r="CI159" t="str">
            <v>C</v>
          </cell>
          <cell r="CJ159" t="str">
            <v>C</v>
          </cell>
          <cell r="CK159" t="str">
            <v>C</v>
          </cell>
          <cell r="CL159" t="str">
            <v>N</v>
          </cell>
        </row>
        <row r="160">
          <cell r="B160" t="str">
            <v>3545</v>
          </cell>
          <cell r="C160" t="str">
            <v>JEFFERSON ST (SR50A)</v>
          </cell>
          <cell r="D160" t="str">
            <v>BROAD ST (US41/SR45)</v>
          </cell>
          <cell r="E160" t="str">
            <v>MLK</v>
          </cell>
          <cell r="F160" t="str">
            <v>085009</v>
          </cell>
          <cell r="G160" t="str">
            <v>E</v>
          </cell>
          <cell r="H160">
            <v>1.02</v>
          </cell>
          <cell r="I160">
            <v>86</v>
          </cell>
          <cell r="J160">
            <v>87</v>
          </cell>
          <cell r="K160">
            <v>89</v>
          </cell>
          <cell r="L160" t="str">
            <v>T</v>
          </cell>
          <cell r="M160" t="str">
            <v>T</v>
          </cell>
          <cell r="N160" t="str">
            <v>T</v>
          </cell>
          <cell r="O160" t="str">
            <v>C</v>
          </cell>
          <cell r="P160" t="str">
            <v>C</v>
          </cell>
          <cell r="Q160" t="str">
            <v>C</v>
          </cell>
          <cell r="R160" t="str">
            <v>SA</v>
          </cell>
          <cell r="S160" t="str">
            <v>SA</v>
          </cell>
          <cell r="T160" t="str">
            <v>SA</v>
          </cell>
          <cell r="U160">
            <v>2</v>
          </cell>
          <cell r="V160">
            <v>2</v>
          </cell>
          <cell r="W160">
            <v>2</v>
          </cell>
          <cell r="X160" t="str">
            <v>SR</v>
          </cell>
          <cell r="Y160" t="str">
            <v>SR</v>
          </cell>
          <cell r="Z160" t="str">
            <v>SR</v>
          </cell>
          <cell r="AA160">
            <v>1</v>
          </cell>
          <cell r="AB160">
            <v>1</v>
          </cell>
          <cell r="AC160">
            <v>1</v>
          </cell>
          <cell r="AD160" t="str">
            <v>N</v>
          </cell>
          <cell r="AE160" t="str">
            <v>N</v>
          </cell>
          <cell r="AF160" t="str">
            <v>N</v>
          </cell>
          <cell r="AG160" t="str">
            <v>2U</v>
          </cell>
          <cell r="AH160" t="str">
            <v>2U</v>
          </cell>
          <cell r="AI160" t="str">
            <v>2U</v>
          </cell>
          <cell r="AJ160">
            <v>0</v>
          </cell>
          <cell r="AK160">
            <v>0</v>
          </cell>
          <cell r="AL160">
            <v>0</v>
          </cell>
          <cell r="AM160">
            <v>9.7000000000000003E-2</v>
          </cell>
          <cell r="AN160">
            <v>9.7000000000000003E-2</v>
          </cell>
          <cell r="AO160">
            <v>9.7000000000000003E-2</v>
          </cell>
          <cell r="AP160">
            <v>0.55000000000000004</v>
          </cell>
          <cell r="AQ160">
            <v>0.55000000000000004</v>
          </cell>
          <cell r="AR160">
            <v>0.55000000000000004</v>
          </cell>
          <cell r="AS160">
            <v>0.92500000000000004</v>
          </cell>
          <cell r="AT160">
            <v>0.92500000000000004</v>
          </cell>
          <cell r="AU160">
            <v>0.92500000000000004</v>
          </cell>
          <cell r="AV160">
            <v>8427</v>
          </cell>
          <cell r="AW160">
            <v>8943</v>
          </cell>
          <cell r="AX160">
            <v>9304</v>
          </cell>
          <cell r="AY160">
            <v>969</v>
          </cell>
          <cell r="AZ160">
            <v>1028</v>
          </cell>
          <cell r="BA160">
            <v>1070</v>
          </cell>
          <cell r="BB160">
            <v>1500</v>
          </cell>
          <cell r="BC160">
            <v>1500</v>
          </cell>
          <cell r="BD160">
            <v>1500</v>
          </cell>
          <cell r="BE160">
            <v>1600</v>
          </cell>
          <cell r="BF160">
            <v>1600</v>
          </cell>
          <cell r="BG160">
            <v>1600</v>
          </cell>
          <cell r="BH160">
            <v>0.54500000000000004</v>
          </cell>
          <cell r="BI160">
            <v>0.57799999999999996</v>
          </cell>
          <cell r="BJ160">
            <v>0.60099999999999998</v>
          </cell>
          <cell r="BK160">
            <v>0.51100000000000001</v>
          </cell>
          <cell r="BL160">
            <v>0.54200000000000004</v>
          </cell>
          <cell r="BM160">
            <v>0.56399999999999995</v>
          </cell>
          <cell r="BN160" t="str">
            <v>B</v>
          </cell>
          <cell r="BO160" t="str">
            <v>B</v>
          </cell>
          <cell r="BP160" t="str">
            <v>B</v>
          </cell>
          <cell r="BQ160" t="str">
            <v>SA</v>
          </cell>
          <cell r="BR160" t="str">
            <v>SA</v>
          </cell>
          <cell r="BS160" t="str">
            <v>SA</v>
          </cell>
          <cell r="BT160">
            <v>9988</v>
          </cell>
          <cell r="BU160">
            <v>10599</v>
          </cell>
          <cell r="BV160">
            <v>11027</v>
          </cell>
          <cell r="BW160">
            <v>1500</v>
          </cell>
          <cell r="BX160">
            <v>1500</v>
          </cell>
          <cell r="BY160">
            <v>1500</v>
          </cell>
          <cell r="BZ160">
            <v>1600</v>
          </cell>
          <cell r="CA160">
            <v>1600</v>
          </cell>
          <cell r="CB160">
            <v>1600</v>
          </cell>
          <cell r="CC160">
            <v>0.64600000000000002</v>
          </cell>
          <cell r="CD160">
            <v>0.68500000000000005</v>
          </cell>
          <cell r="CE160">
            <v>0.71299999999999997</v>
          </cell>
          <cell r="CF160">
            <v>0.60599999999999998</v>
          </cell>
          <cell r="CG160">
            <v>0.64200000000000002</v>
          </cell>
          <cell r="CH160">
            <v>0.66900000000000004</v>
          </cell>
          <cell r="CI160" t="str">
            <v>C</v>
          </cell>
          <cell r="CJ160" t="str">
            <v>C</v>
          </cell>
          <cell r="CK160" t="str">
            <v>C</v>
          </cell>
          <cell r="CL160" t="str">
            <v>N</v>
          </cell>
        </row>
        <row r="161">
          <cell r="B161" t="str">
            <v>3550</v>
          </cell>
          <cell r="C161" t="str">
            <v>JEFFERSON ST (SR50A)</v>
          </cell>
          <cell r="D161" t="str">
            <v>MLK</v>
          </cell>
          <cell r="E161" t="str">
            <v>EMERSON RD (CR581)</v>
          </cell>
          <cell r="F161" t="str">
            <v>080026</v>
          </cell>
          <cell r="G161" t="str">
            <v>E</v>
          </cell>
          <cell r="H161">
            <v>1.02</v>
          </cell>
          <cell r="I161">
            <v>86</v>
          </cell>
          <cell r="J161">
            <v>87</v>
          </cell>
          <cell r="K161">
            <v>89</v>
          </cell>
          <cell r="L161" t="str">
            <v>T</v>
          </cell>
          <cell r="M161" t="str">
            <v>T</v>
          </cell>
          <cell r="N161" t="str">
            <v>T</v>
          </cell>
          <cell r="O161" t="str">
            <v>C</v>
          </cell>
          <cell r="P161" t="str">
            <v>C</v>
          </cell>
          <cell r="Q161" t="str">
            <v>C</v>
          </cell>
          <cell r="R161" t="str">
            <v>SA</v>
          </cell>
          <cell r="S161" t="str">
            <v>SA</v>
          </cell>
          <cell r="T161" t="str">
            <v>SA</v>
          </cell>
          <cell r="U161">
            <v>2</v>
          </cell>
          <cell r="V161">
            <v>2</v>
          </cell>
          <cell r="W161">
            <v>2</v>
          </cell>
          <cell r="X161" t="str">
            <v>SR</v>
          </cell>
          <cell r="Y161" t="str">
            <v>SR</v>
          </cell>
          <cell r="Z161" t="str">
            <v>SR</v>
          </cell>
          <cell r="AA161">
            <v>1</v>
          </cell>
          <cell r="AB161">
            <v>1</v>
          </cell>
          <cell r="AC161">
            <v>1</v>
          </cell>
          <cell r="AD161" t="str">
            <v>N</v>
          </cell>
          <cell r="AE161" t="str">
            <v>N</v>
          </cell>
          <cell r="AF161" t="str">
            <v>N</v>
          </cell>
          <cell r="AG161" t="str">
            <v>2U</v>
          </cell>
          <cell r="AH161" t="str">
            <v>2U</v>
          </cell>
          <cell r="AI161" t="str">
            <v>2U</v>
          </cell>
          <cell r="AJ161">
            <v>0</v>
          </cell>
          <cell r="AK161">
            <v>0</v>
          </cell>
          <cell r="AL161">
            <v>0</v>
          </cell>
          <cell r="AM161">
            <v>9.7000000000000003E-2</v>
          </cell>
          <cell r="AN161">
            <v>9.7000000000000003E-2</v>
          </cell>
          <cell r="AO161">
            <v>9.7000000000000003E-2</v>
          </cell>
          <cell r="AP161">
            <v>0.55000000000000004</v>
          </cell>
          <cell r="AQ161">
            <v>0.55000000000000004</v>
          </cell>
          <cell r="AR161">
            <v>0.55000000000000004</v>
          </cell>
          <cell r="AS161">
            <v>0.92500000000000004</v>
          </cell>
          <cell r="AT161">
            <v>0.92500000000000004</v>
          </cell>
          <cell r="AU161">
            <v>0.92500000000000004</v>
          </cell>
          <cell r="AV161">
            <v>9988</v>
          </cell>
          <cell r="AW161">
            <v>10599</v>
          </cell>
          <cell r="AX161">
            <v>11027</v>
          </cell>
          <cell r="AY161">
            <v>969</v>
          </cell>
          <cell r="AZ161">
            <v>1028</v>
          </cell>
          <cell r="BA161">
            <v>1070</v>
          </cell>
          <cell r="BB161">
            <v>1500</v>
          </cell>
          <cell r="BC161">
            <v>1500</v>
          </cell>
          <cell r="BD161">
            <v>1500</v>
          </cell>
          <cell r="BE161">
            <v>1600</v>
          </cell>
          <cell r="BF161">
            <v>1600</v>
          </cell>
          <cell r="BG161">
            <v>1600</v>
          </cell>
          <cell r="BH161">
            <v>0.64600000000000002</v>
          </cell>
          <cell r="BI161">
            <v>0.68500000000000005</v>
          </cell>
          <cell r="BJ161">
            <v>0.71299999999999997</v>
          </cell>
          <cell r="BK161">
            <v>0.60599999999999998</v>
          </cell>
          <cell r="BL161">
            <v>0.64200000000000002</v>
          </cell>
          <cell r="BM161">
            <v>0.66900000000000004</v>
          </cell>
          <cell r="BN161" t="str">
            <v>C</v>
          </cell>
          <cell r="BO161" t="str">
            <v>C</v>
          </cell>
          <cell r="BP161" t="str">
            <v>C</v>
          </cell>
          <cell r="BQ161" t="str">
            <v>SA</v>
          </cell>
          <cell r="BR161" t="str">
            <v>SA</v>
          </cell>
          <cell r="BS161" t="str">
            <v>SA</v>
          </cell>
          <cell r="BT161">
            <v>9988</v>
          </cell>
          <cell r="BU161">
            <v>10599</v>
          </cell>
          <cell r="BV161">
            <v>11027</v>
          </cell>
          <cell r="BW161">
            <v>1500</v>
          </cell>
          <cell r="BX161">
            <v>1500</v>
          </cell>
          <cell r="BY161">
            <v>1500</v>
          </cell>
          <cell r="BZ161">
            <v>1600</v>
          </cell>
          <cell r="CA161">
            <v>1600</v>
          </cell>
          <cell r="CB161">
            <v>1600</v>
          </cell>
          <cell r="CC161">
            <v>0.64600000000000002</v>
          </cell>
          <cell r="CD161">
            <v>0.68500000000000005</v>
          </cell>
          <cell r="CE161">
            <v>0.71299999999999997</v>
          </cell>
          <cell r="CF161">
            <v>0.60599999999999998</v>
          </cell>
          <cell r="CG161">
            <v>0.64200000000000002</v>
          </cell>
          <cell r="CH161">
            <v>0.66900000000000004</v>
          </cell>
          <cell r="CI161" t="str">
            <v>C</v>
          </cell>
          <cell r="CJ161" t="str">
            <v>C</v>
          </cell>
          <cell r="CK161" t="str">
            <v>C</v>
          </cell>
          <cell r="CL161" t="str">
            <v>N</v>
          </cell>
        </row>
        <row r="162">
          <cell r="B162" t="str">
            <v>3560</v>
          </cell>
          <cell r="C162" t="str">
            <v>JEFFERSON ST (SR50A)</v>
          </cell>
          <cell r="D162" t="str">
            <v>EMERSON RD (CR581)</v>
          </cell>
          <cell r="E162" t="str">
            <v>CORTEZ BLVD (SR50)</v>
          </cell>
          <cell r="F162" t="str">
            <v>080026</v>
          </cell>
          <cell r="G162" t="str">
            <v>E</v>
          </cell>
          <cell r="H162">
            <v>1.02</v>
          </cell>
          <cell r="I162">
            <v>86</v>
          </cell>
          <cell r="J162">
            <v>87</v>
          </cell>
          <cell r="K162">
            <v>89</v>
          </cell>
          <cell r="L162" t="str">
            <v>T</v>
          </cell>
          <cell r="M162" t="str">
            <v>T</v>
          </cell>
          <cell r="N162" t="str">
            <v>T</v>
          </cell>
          <cell r="O162" t="str">
            <v>C</v>
          </cell>
          <cell r="P162" t="str">
            <v>C</v>
          </cell>
          <cell r="Q162" t="str">
            <v>C</v>
          </cell>
          <cell r="R162" t="str">
            <v>SA</v>
          </cell>
          <cell r="S162" t="str">
            <v>SA</v>
          </cell>
          <cell r="T162" t="str">
            <v>SA</v>
          </cell>
          <cell r="U162">
            <v>2</v>
          </cell>
          <cell r="V162">
            <v>2</v>
          </cell>
          <cell r="W162">
            <v>2</v>
          </cell>
          <cell r="X162" t="str">
            <v>SR</v>
          </cell>
          <cell r="Y162" t="str">
            <v>SR</v>
          </cell>
          <cell r="Z162" t="str">
            <v>SR</v>
          </cell>
          <cell r="AA162">
            <v>1</v>
          </cell>
          <cell r="AB162">
            <v>1</v>
          </cell>
          <cell r="AC162">
            <v>1</v>
          </cell>
          <cell r="AD162" t="str">
            <v>N</v>
          </cell>
          <cell r="AE162" t="str">
            <v>N</v>
          </cell>
          <cell r="AF162" t="str">
            <v>N</v>
          </cell>
          <cell r="AG162" t="str">
            <v>2U</v>
          </cell>
          <cell r="AH162" t="str">
            <v>2U</v>
          </cell>
          <cell r="AI162" t="str">
            <v>2U</v>
          </cell>
          <cell r="AJ162">
            <v>1</v>
          </cell>
          <cell r="AK162">
            <v>1</v>
          </cell>
          <cell r="AL162">
            <v>1</v>
          </cell>
          <cell r="AM162">
            <v>9.7000000000000003E-2</v>
          </cell>
          <cell r="AN162">
            <v>9.7000000000000003E-2</v>
          </cell>
          <cell r="AO162">
            <v>9.7000000000000003E-2</v>
          </cell>
          <cell r="AP162">
            <v>0.55000000000000004</v>
          </cell>
          <cell r="AQ162">
            <v>0.55000000000000004</v>
          </cell>
          <cell r="AR162">
            <v>0.55000000000000004</v>
          </cell>
          <cell r="AS162">
            <v>0.92500000000000004</v>
          </cell>
          <cell r="AT162">
            <v>0.92500000000000004</v>
          </cell>
          <cell r="AU162">
            <v>0.92500000000000004</v>
          </cell>
          <cell r="AV162">
            <v>9988</v>
          </cell>
          <cell r="AW162">
            <v>10599</v>
          </cell>
          <cell r="AX162">
            <v>11027</v>
          </cell>
          <cell r="AY162">
            <v>969</v>
          </cell>
          <cell r="AZ162">
            <v>1028</v>
          </cell>
          <cell r="BA162">
            <v>1070</v>
          </cell>
          <cell r="BB162">
            <v>1500</v>
          </cell>
          <cell r="BC162">
            <v>1500</v>
          </cell>
          <cell r="BD162">
            <v>1500</v>
          </cell>
          <cell r="BE162">
            <v>1600</v>
          </cell>
          <cell r="BF162">
            <v>1600</v>
          </cell>
          <cell r="BG162">
            <v>1600</v>
          </cell>
          <cell r="BH162">
            <v>0.64600000000000002</v>
          </cell>
          <cell r="BI162">
            <v>0.68500000000000005</v>
          </cell>
          <cell r="BJ162">
            <v>0.71299999999999997</v>
          </cell>
          <cell r="BK162">
            <v>0.60599999999999998</v>
          </cell>
          <cell r="BL162">
            <v>0.64200000000000002</v>
          </cell>
          <cell r="BM162">
            <v>0.66900000000000004</v>
          </cell>
          <cell r="BN162" t="str">
            <v>C</v>
          </cell>
          <cell r="BO162" t="str">
            <v>C</v>
          </cell>
          <cell r="BP162" t="str">
            <v>C</v>
          </cell>
          <cell r="BQ162" t="str">
            <v>SA</v>
          </cell>
          <cell r="BR162" t="str">
            <v>SA</v>
          </cell>
          <cell r="BS162" t="str">
            <v>SA</v>
          </cell>
          <cell r="BT162">
            <v>9988</v>
          </cell>
          <cell r="BU162">
            <v>10599</v>
          </cell>
          <cell r="BV162">
            <v>11027</v>
          </cell>
          <cell r="BW162">
            <v>1500</v>
          </cell>
          <cell r="BX162">
            <v>1500</v>
          </cell>
          <cell r="BY162">
            <v>1500</v>
          </cell>
          <cell r="BZ162">
            <v>1600</v>
          </cell>
          <cell r="CA162">
            <v>1600</v>
          </cell>
          <cell r="CB162">
            <v>1600</v>
          </cell>
          <cell r="CC162">
            <v>0.64600000000000002</v>
          </cell>
          <cell r="CD162">
            <v>0.68500000000000005</v>
          </cell>
          <cell r="CE162">
            <v>0.71299999999999997</v>
          </cell>
          <cell r="CF162">
            <v>0.60599999999999998</v>
          </cell>
          <cell r="CG162">
            <v>0.64200000000000002</v>
          </cell>
          <cell r="CH162">
            <v>0.66900000000000004</v>
          </cell>
          <cell r="CI162" t="str">
            <v>C</v>
          </cell>
          <cell r="CJ162" t="str">
            <v>C</v>
          </cell>
          <cell r="CK162" t="str">
            <v>C</v>
          </cell>
          <cell r="CL162" t="str">
            <v>N</v>
          </cell>
        </row>
        <row r="163">
          <cell r="B163" t="str">
            <v>20280</v>
          </cell>
          <cell r="C163" t="str">
            <v>JOHN MARTIN LN</v>
          </cell>
          <cell r="D163" t="str">
            <v>BROAD ST (US41/SR45)</v>
          </cell>
          <cell r="E163" t="str">
            <v>SOUTHERN HILLS BLVD</v>
          </cell>
          <cell r="F163" t="str">
            <v/>
          </cell>
          <cell r="G163" t="str">
            <v>E</v>
          </cell>
          <cell r="H163">
            <v>1.02</v>
          </cell>
          <cell r="I163">
            <v>87</v>
          </cell>
          <cell r="J163">
            <v>88</v>
          </cell>
          <cell r="K163">
            <v>90</v>
          </cell>
          <cell r="L163" t="str">
            <v>T</v>
          </cell>
          <cell r="M163" t="str">
            <v>T</v>
          </cell>
          <cell r="N163" t="str">
            <v>T</v>
          </cell>
          <cell r="O163" t="str">
            <v>D</v>
          </cell>
          <cell r="P163" t="str">
            <v>D</v>
          </cell>
          <cell r="Q163" t="str">
            <v>D</v>
          </cell>
          <cell r="R163" t="str">
            <v>NMC</v>
          </cell>
          <cell r="S163" t="str">
            <v>NMC</v>
          </cell>
          <cell r="T163" t="str">
            <v>NMC</v>
          </cell>
          <cell r="U163">
            <v>3</v>
          </cell>
          <cell r="V163">
            <v>3</v>
          </cell>
          <cell r="W163">
            <v>3</v>
          </cell>
          <cell r="X163" t="str">
            <v>CR</v>
          </cell>
          <cell r="Y163" t="str">
            <v>CR</v>
          </cell>
          <cell r="Z163" t="str">
            <v>CR</v>
          </cell>
          <cell r="AA163">
            <v>0</v>
          </cell>
          <cell r="AB163">
            <v>0</v>
          </cell>
          <cell r="AC163">
            <v>0</v>
          </cell>
          <cell r="AD163" t="str">
            <v>N</v>
          </cell>
          <cell r="AE163" t="str">
            <v>N</v>
          </cell>
          <cell r="AF163" t="str">
            <v>N</v>
          </cell>
          <cell r="AG163" t="str">
            <v>2U</v>
          </cell>
          <cell r="AH163" t="str">
            <v>2U</v>
          </cell>
          <cell r="AI163" t="str">
            <v>2U</v>
          </cell>
          <cell r="AJ163">
            <v>0</v>
          </cell>
          <cell r="AK163">
            <v>0</v>
          </cell>
          <cell r="AL163">
            <v>0</v>
          </cell>
          <cell r="AM163">
            <v>9.5000000000000001E-2</v>
          </cell>
          <cell r="AN163">
            <v>9.5000000000000001E-2</v>
          </cell>
          <cell r="AO163">
            <v>9.5000000000000001E-2</v>
          </cell>
          <cell r="AP163">
            <v>0.55000000000000004</v>
          </cell>
          <cell r="AQ163">
            <v>0.55000000000000004</v>
          </cell>
          <cell r="AR163">
            <v>0.55000000000000004</v>
          </cell>
          <cell r="AS163">
            <v>0.92500000000000004</v>
          </cell>
          <cell r="AT163">
            <v>0.92500000000000004</v>
          </cell>
          <cell r="AU163">
            <v>0.92500000000000004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1938</v>
          </cell>
          <cell r="BC163">
            <v>1938</v>
          </cell>
          <cell r="BD163">
            <v>1938</v>
          </cell>
          <cell r="BE163">
            <v>2460</v>
          </cell>
          <cell r="BF163">
            <v>2460</v>
          </cell>
          <cell r="BG163">
            <v>2460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Q163" t="str">
            <v>NMC</v>
          </cell>
          <cell r="BR163" t="str">
            <v>NMC</v>
          </cell>
          <cell r="BS163" t="str">
            <v>NMC</v>
          </cell>
          <cell r="BT163">
            <v>0</v>
          </cell>
          <cell r="BU163">
            <v>0</v>
          </cell>
          <cell r="BV163">
            <v>0</v>
          </cell>
          <cell r="BW163">
            <v>2040</v>
          </cell>
          <cell r="BX163">
            <v>2040</v>
          </cell>
          <cell r="BY163">
            <v>2040</v>
          </cell>
          <cell r="BZ163">
            <v>2590</v>
          </cell>
          <cell r="CA163">
            <v>2590</v>
          </cell>
          <cell r="CB163">
            <v>2590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L163" t="str">
            <v>N</v>
          </cell>
        </row>
        <row r="164">
          <cell r="B164" t="str">
            <v>20440</v>
          </cell>
          <cell r="C164" t="str">
            <v>KEN AUSTIN PKWY</v>
          </cell>
          <cell r="D164" t="str">
            <v>SUNSHINE GROVE RD</v>
          </cell>
          <cell r="E164" t="str">
            <v>RESTER DR</v>
          </cell>
          <cell r="F164" t="str">
            <v/>
          </cell>
          <cell r="G164" t="str">
            <v>E</v>
          </cell>
          <cell r="H164">
            <v>1.02</v>
          </cell>
          <cell r="I164">
            <v>88</v>
          </cell>
          <cell r="J164">
            <v>89</v>
          </cell>
          <cell r="K164">
            <v>91</v>
          </cell>
          <cell r="L164" t="str">
            <v>T</v>
          </cell>
          <cell r="M164" t="str">
            <v>T</v>
          </cell>
          <cell r="N164" t="str">
            <v>T</v>
          </cell>
          <cell r="O164" t="str">
            <v>D</v>
          </cell>
          <cell r="P164" t="str">
            <v>D</v>
          </cell>
          <cell r="Q164" t="str">
            <v>D</v>
          </cell>
          <cell r="R164" t="str">
            <v>NMC</v>
          </cell>
          <cell r="S164" t="str">
            <v>NMC</v>
          </cell>
          <cell r="T164" t="str">
            <v>NMC</v>
          </cell>
          <cell r="U164">
            <v>3</v>
          </cell>
          <cell r="V164">
            <v>3</v>
          </cell>
          <cell r="W164">
            <v>3</v>
          </cell>
          <cell r="X164" t="str">
            <v>CR</v>
          </cell>
          <cell r="Y164" t="str">
            <v>CR</v>
          </cell>
          <cell r="Z164" t="str">
            <v>CR</v>
          </cell>
          <cell r="AA164">
            <v>0</v>
          </cell>
          <cell r="AB164">
            <v>0</v>
          </cell>
          <cell r="AC164">
            <v>0</v>
          </cell>
          <cell r="AD164" t="str">
            <v>N</v>
          </cell>
          <cell r="AE164" t="str">
            <v>N</v>
          </cell>
          <cell r="AF164" t="str">
            <v>N</v>
          </cell>
          <cell r="AG164" t="str">
            <v>2D</v>
          </cell>
          <cell r="AH164" t="str">
            <v>2D</v>
          </cell>
          <cell r="AI164" t="str">
            <v>2D</v>
          </cell>
          <cell r="AJ164">
            <v>0</v>
          </cell>
          <cell r="AK164">
            <v>0</v>
          </cell>
          <cell r="AL164">
            <v>0</v>
          </cell>
          <cell r="AM164">
            <v>9.5000000000000001E-2</v>
          </cell>
          <cell r="AN164">
            <v>9.5000000000000001E-2</v>
          </cell>
          <cell r="AO164">
            <v>9.5000000000000001E-2</v>
          </cell>
          <cell r="AP164">
            <v>0.55000000000000004</v>
          </cell>
          <cell r="AQ164">
            <v>0.55000000000000004</v>
          </cell>
          <cell r="AR164">
            <v>0.55000000000000004</v>
          </cell>
          <cell r="AS164">
            <v>0.92500000000000004</v>
          </cell>
          <cell r="AT164">
            <v>0.92500000000000004</v>
          </cell>
          <cell r="AU164">
            <v>0.92500000000000004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2040</v>
          </cell>
          <cell r="BC164">
            <v>2040</v>
          </cell>
          <cell r="BD164">
            <v>2040</v>
          </cell>
          <cell r="BE164">
            <v>2590</v>
          </cell>
          <cell r="BF164">
            <v>2590</v>
          </cell>
          <cell r="BG164">
            <v>2590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Q164" t="str">
            <v>NMC</v>
          </cell>
          <cell r="BR164" t="str">
            <v>NMC</v>
          </cell>
          <cell r="BS164" t="str">
            <v>NMC</v>
          </cell>
          <cell r="BT164">
            <v>0</v>
          </cell>
          <cell r="BU164">
            <v>0</v>
          </cell>
          <cell r="BV164">
            <v>0</v>
          </cell>
          <cell r="BW164">
            <v>2142</v>
          </cell>
          <cell r="BX164">
            <v>2142</v>
          </cell>
          <cell r="BY164">
            <v>2142</v>
          </cell>
          <cell r="BZ164">
            <v>2720</v>
          </cell>
          <cell r="CA164">
            <v>2720</v>
          </cell>
          <cell r="CB164">
            <v>2720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L164" t="str">
            <v>N</v>
          </cell>
        </row>
        <row r="165">
          <cell r="B165" t="str">
            <v>3570</v>
          </cell>
          <cell r="C165" t="str">
            <v>KETTERING RD</v>
          </cell>
          <cell r="D165" t="str">
            <v>POWERLINE RD</v>
          </cell>
          <cell r="E165" t="str">
            <v>CORTEZ BLVD (SR50)</v>
          </cell>
          <cell r="F165" t="str">
            <v>83</v>
          </cell>
          <cell r="G165" t="str">
            <v>E</v>
          </cell>
          <cell r="H165">
            <v>1.02</v>
          </cell>
          <cell r="I165">
            <v>89</v>
          </cell>
          <cell r="J165">
            <v>90</v>
          </cell>
          <cell r="K165">
            <v>92</v>
          </cell>
          <cell r="L165" t="str">
            <v>T</v>
          </cell>
          <cell r="M165" t="str">
            <v>T</v>
          </cell>
          <cell r="N165" t="str">
            <v>T</v>
          </cell>
          <cell r="O165" t="str">
            <v>D</v>
          </cell>
          <cell r="P165" t="str">
            <v>D</v>
          </cell>
          <cell r="Q165" t="str">
            <v>D</v>
          </cell>
          <cell r="R165" t="str">
            <v>SA</v>
          </cell>
          <cell r="S165" t="str">
            <v>SA</v>
          </cell>
          <cell r="T165" t="str">
            <v>SA</v>
          </cell>
          <cell r="U165">
            <v>4</v>
          </cell>
          <cell r="V165">
            <v>4</v>
          </cell>
          <cell r="W165">
            <v>4</v>
          </cell>
          <cell r="X165" t="str">
            <v>CR</v>
          </cell>
          <cell r="Y165" t="str">
            <v>CR</v>
          </cell>
          <cell r="Z165" t="str">
            <v>CR</v>
          </cell>
          <cell r="AA165">
            <v>0</v>
          </cell>
          <cell r="AB165">
            <v>0</v>
          </cell>
          <cell r="AC165">
            <v>0</v>
          </cell>
          <cell r="AD165" t="str">
            <v>N</v>
          </cell>
          <cell r="AE165" t="str">
            <v>N</v>
          </cell>
          <cell r="AF165" t="str">
            <v>N</v>
          </cell>
          <cell r="AG165" t="str">
            <v>2U</v>
          </cell>
          <cell r="AH165" t="str">
            <v>2U</v>
          </cell>
          <cell r="AI165" t="str">
            <v>2U</v>
          </cell>
          <cell r="AJ165">
            <v>1</v>
          </cell>
          <cell r="AK165">
            <v>1</v>
          </cell>
          <cell r="AL165">
            <v>1</v>
          </cell>
          <cell r="AM165">
            <v>9.7000000000000003E-2</v>
          </cell>
          <cell r="AN165">
            <v>9.7000000000000003E-2</v>
          </cell>
          <cell r="AO165">
            <v>9.7000000000000003E-2</v>
          </cell>
          <cell r="AP165">
            <v>0.55000000000000004</v>
          </cell>
          <cell r="AQ165">
            <v>0.55000000000000004</v>
          </cell>
          <cell r="AR165">
            <v>0.55000000000000004</v>
          </cell>
          <cell r="AS165">
            <v>0.91</v>
          </cell>
          <cell r="AT165">
            <v>0.91</v>
          </cell>
          <cell r="AU165">
            <v>0.91</v>
          </cell>
          <cell r="AV165">
            <v>1868</v>
          </cell>
          <cell r="AW165">
            <v>1982</v>
          </cell>
          <cell r="AX165">
            <v>2062</v>
          </cell>
          <cell r="AY165">
            <v>181</v>
          </cell>
          <cell r="AZ165">
            <v>192</v>
          </cell>
          <cell r="BA165">
            <v>200</v>
          </cell>
          <cell r="BB165">
            <v>1332</v>
          </cell>
          <cell r="BC165">
            <v>1332</v>
          </cell>
          <cell r="BD165">
            <v>1332</v>
          </cell>
          <cell r="BE165">
            <v>1332</v>
          </cell>
          <cell r="BF165">
            <v>1332</v>
          </cell>
          <cell r="BG165">
            <v>1332</v>
          </cell>
          <cell r="BH165">
            <v>0.13600000000000001</v>
          </cell>
          <cell r="BI165">
            <v>0.14399999999999999</v>
          </cell>
          <cell r="BJ165">
            <v>0.15</v>
          </cell>
          <cell r="BK165">
            <v>0.13600000000000001</v>
          </cell>
          <cell r="BL165">
            <v>0.14399999999999999</v>
          </cell>
          <cell r="BM165">
            <v>0.15</v>
          </cell>
          <cell r="BN165" t="str">
            <v>B</v>
          </cell>
          <cell r="BO165" t="str">
            <v>B</v>
          </cell>
          <cell r="BP165" t="str">
            <v>B</v>
          </cell>
          <cell r="BQ165" t="str">
            <v>SA</v>
          </cell>
          <cell r="BR165" t="str">
            <v>SA</v>
          </cell>
          <cell r="BS165" t="str">
            <v>SA</v>
          </cell>
          <cell r="BT165">
            <v>1868</v>
          </cell>
          <cell r="BU165">
            <v>1982</v>
          </cell>
          <cell r="BV165">
            <v>2062</v>
          </cell>
          <cell r="BW165">
            <v>1332</v>
          </cell>
          <cell r="BX165">
            <v>1332</v>
          </cell>
          <cell r="BY165">
            <v>1332</v>
          </cell>
          <cell r="BZ165">
            <v>1332</v>
          </cell>
          <cell r="CA165">
            <v>1332</v>
          </cell>
          <cell r="CB165">
            <v>1332</v>
          </cell>
          <cell r="CC165">
            <v>0.13600000000000001</v>
          </cell>
          <cell r="CD165">
            <v>0.14399999999999999</v>
          </cell>
          <cell r="CE165">
            <v>0.15</v>
          </cell>
          <cell r="CF165">
            <v>0.13600000000000001</v>
          </cell>
          <cell r="CG165">
            <v>0.14399999999999999</v>
          </cell>
          <cell r="CH165">
            <v>0.15</v>
          </cell>
          <cell r="CI165" t="str">
            <v>B</v>
          </cell>
          <cell r="CJ165" t="str">
            <v>B</v>
          </cell>
          <cell r="CK165" t="str">
            <v>B</v>
          </cell>
          <cell r="CL165" t="str">
            <v>N</v>
          </cell>
        </row>
        <row r="166">
          <cell r="B166" t="str">
            <v>3580</v>
          </cell>
          <cell r="C166" t="str">
            <v>KNUCKEY RD</v>
          </cell>
          <cell r="D166" t="str">
            <v>US19 (SR55)</v>
          </cell>
          <cell r="E166" t="str">
            <v>QUIGLEY AVE</v>
          </cell>
          <cell r="F166" t="str">
            <v/>
          </cell>
          <cell r="G166" t="str">
            <v>E</v>
          </cell>
          <cell r="H166">
            <v>1.02</v>
          </cell>
          <cell r="I166">
            <v>90</v>
          </cell>
          <cell r="J166">
            <v>91</v>
          </cell>
          <cell r="K166">
            <v>93</v>
          </cell>
          <cell r="L166" t="str">
            <v>T</v>
          </cell>
          <cell r="M166" t="str">
            <v>T</v>
          </cell>
          <cell r="N166" t="str">
            <v>T</v>
          </cell>
          <cell r="O166" t="str">
            <v>C</v>
          </cell>
          <cell r="P166" t="str">
            <v>C</v>
          </cell>
          <cell r="Q166" t="str">
            <v>C</v>
          </cell>
          <cell r="R166" t="str">
            <v>NC</v>
          </cell>
          <cell r="S166" t="str">
            <v>NC</v>
          </cell>
          <cell r="T166" t="str">
            <v>NC</v>
          </cell>
          <cell r="U166">
            <v>4</v>
          </cell>
          <cell r="V166">
            <v>4</v>
          </cell>
          <cell r="W166">
            <v>4</v>
          </cell>
          <cell r="X166" t="str">
            <v>CR</v>
          </cell>
          <cell r="Y166" t="str">
            <v>CR</v>
          </cell>
          <cell r="Z166" t="str">
            <v>CR</v>
          </cell>
          <cell r="AA166">
            <v>0</v>
          </cell>
          <cell r="AB166">
            <v>0</v>
          </cell>
          <cell r="AC166">
            <v>0</v>
          </cell>
          <cell r="AD166" t="str">
            <v>N</v>
          </cell>
          <cell r="AE166" t="str">
            <v>N</v>
          </cell>
          <cell r="AF166" t="str">
            <v>N</v>
          </cell>
          <cell r="AG166" t="str">
            <v>2U</v>
          </cell>
          <cell r="AH166" t="str">
            <v>2U</v>
          </cell>
          <cell r="AI166" t="str">
            <v>2U</v>
          </cell>
          <cell r="AJ166">
            <v>0</v>
          </cell>
          <cell r="AK166">
            <v>0</v>
          </cell>
          <cell r="AL166">
            <v>0</v>
          </cell>
          <cell r="AM166">
            <v>0.1</v>
          </cell>
          <cell r="AN166">
            <v>0.1</v>
          </cell>
          <cell r="AO166">
            <v>0.1</v>
          </cell>
          <cell r="AP166">
            <v>0.55000000000000004</v>
          </cell>
          <cell r="AQ166">
            <v>0.55000000000000004</v>
          </cell>
          <cell r="AR166">
            <v>0.55000000000000004</v>
          </cell>
          <cell r="AS166">
            <v>0.89500000000000002</v>
          </cell>
          <cell r="AT166">
            <v>0.89500000000000002</v>
          </cell>
          <cell r="AU166">
            <v>0.89500000000000002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1065</v>
          </cell>
          <cell r="BC166">
            <v>1065</v>
          </cell>
          <cell r="BD166">
            <v>1065</v>
          </cell>
          <cell r="BE166">
            <v>1912</v>
          </cell>
          <cell r="BF166">
            <v>1912</v>
          </cell>
          <cell r="BG166">
            <v>1912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Q166" t="str">
            <v>NC</v>
          </cell>
          <cell r="BR166" t="str">
            <v>NC</v>
          </cell>
          <cell r="BS166" t="str">
            <v>NC</v>
          </cell>
          <cell r="BT166">
            <v>0</v>
          </cell>
          <cell r="BU166">
            <v>0</v>
          </cell>
          <cell r="BV166">
            <v>0</v>
          </cell>
          <cell r="BW166">
            <v>1420</v>
          </cell>
          <cell r="BX166">
            <v>1420</v>
          </cell>
          <cell r="BY166">
            <v>1420</v>
          </cell>
          <cell r="BZ166">
            <v>2550</v>
          </cell>
          <cell r="CA166">
            <v>2550</v>
          </cell>
          <cell r="CB166">
            <v>2550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L166" t="str">
            <v>N</v>
          </cell>
        </row>
        <row r="167">
          <cell r="B167" t="str">
            <v>3610</v>
          </cell>
          <cell r="C167" t="str">
            <v>LAKE LINDSEY RD</v>
          </cell>
          <cell r="D167" t="str">
            <v>CITRUS WAY</v>
          </cell>
          <cell r="E167" t="str">
            <v>PONCE DE LEON BLVD (US98/SR700)</v>
          </cell>
          <cell r="F167" t="str">
            <v>42</v>
          </cell>
          <cell r="G167" t="str">
            <v>E</v>
          </cell>
          <cell r="H167">
            <v>1.02</v>
          </cell>
          <cell r="I167">
            <v>91</v>
          </cell>
          <cell r="J167">
            <v>92</v>
          </cell>
          <cell r="K167">
            <v>94</v>
          </cell>
          <cell r="L167" t="str">
            <v>T</v>
          </cell>
          <cell r="M167" t="str">
            <v>T</v>
          </cell>
          <cell r="N167" t="str">
            <v>T</v>
          </cell>
          <cell r="O167" t="str">
            <v>D</v>
          </cell>
          <cell r="P167" t="str">
            <v>D</v>
          </cell>
          <cell r="Q167" t="str">
            <v>D</v>
          </cell>
          <cell r="R167" t="str">
            <v>NA</v>
          </cell>
          <cell r="S167" t="str">
            <v>NA</v>
          </cell>
          <cell r="T167" t="str">
            <v>NA</v>
          </cell>
          <cell r="U167">
            <v>5</v>
          </cell>
          <cell r="V167">
            <v>5</v>
          </cell>
          <cell r="W167">
            <v>5</v>
          </cell>
          <cell r="X167" t="str">
            <v>CR</v>
          </cell>
          <cell r="Y167" t="str">
            <v>CR</v>
          </cell>
          <cell r="Z167" t="str">
            <v>CR</v>
          </cell>
          <cell r="AA167">
            <v>1</v>
          </cell>
          <cell r="AB167">
            <v>1</v>
          </cell>
          <cell r="AC167">
            <v>1</v>
          </cell>
          <cell r="AD167" t="str">
            <v>N</v>
          </cell>
          <cell r="AE167" t="str">
            <v>N</v>
          </cell>
          <cell r="AF167" t="str">
            <v>N</v>
          </cell>
          <cell r="AG167" t="str">
            <v>2U</v>
          </cell>
          <cell r="AH167" t="str">
            <v>2U</v>
          </cell>
          <cell r="AI167" t="str">
            <v>2U</v>
          </cell>
          <cell r="AJ167">
            <v>0</v>
          </cell>
          <cell r="AK167">
            <v>0</v>
          </cell>
          <cell r="AL167">
            <v>0</v>
          </cell>
          <cell r="AM167">
            <v>9.8000000000000004E-2</v>
          </cell>
          <cell r="AN167">
            <v>9.8000000000000004E-2</v>
          </cell>
          <cell r="AO167">
            <v>9.8000000000000004E-2</v>
          </cell>
          <cell r="AP167">
            <v>0.55000000000000004</v>
          </cell>
          <cell r="AQ167">
            <v>0.55000000000000004</v>
          </cell>
          <cell r="AR167">
            <v>0.55000000000000004</v>
          </cell>
          <cell r="AS167">
            <v>0.88</v>
          </cell>
          <cell r="AT167">
            <v>0.88</v>
          </cell>
          <cell r="AU167">
            <v>0.88</v>
          </cell>
          <cell r="AV167">
            <v>815</v>
          </cell>
          <cell r="AW167">
            <v>865</v>
          </cell>
          <cell r="AX167">
            <v>900</v>
          </cell>
          <cell r="AY167">
            <v>80</v>
          </cell>
          <cell r="AZ167">
            <v>85</v>
          </cell>
          <cell r="BA167">
            <v>88</v>
          </cell>
          <cell r="BB167">
            <v>1012</v>
          </cell>
          <cell r="BC167">
            <v>1012</v>
          </cell>
          <cell r="BD167">
            <v>1012</v>
          </cell>
          <cell r="BE167">
            <v>2025</v>
          </cell>
          <cell r="BF167">
            <v>2025</v>
          </cell>
          <cell r="BG167">
            <v>2025</v>
          </cell>
          <cell r="BH167">
            <v>7.9000000000000001E-2</v>
          </cell>
          <cell r="BI167">
            <v>8.4000000000000005E-2</v>
          </cell>
          <cell r="BJ167">
            <v>8.6999999999999994E-2</v>
          </cell>
          <cell r="BK167">
            <v>0.04</v>
          </cell>
          <cell r="BL167">
            <v>4.2000000000000003E-2</v>
          </cell>
          <cell r="BM167">
            <v>4.2999999999999997E-2</v>
          </cell>
          <cell r="BN167" t="str">
            <v>B</v>
          </cell>
          <cell r="BO167" t="str">
            <v>B</v>
          </cell>
          <cell r="BP167" t="str">
            <v>B</v>
          </cell>
          <cell r="BQ167" t="str">
            <v>NA</v>
          </cell>
          <cell r="BR167" t="str">
            <v>NA</v>
          </cell>
          <cell r="BS167" t="str">
            <v>NA</v>
          </cell>
          <cell r="BT167">
            <v>815</v>
          </cell>
          <cell r="BU167">
            <v>865</v>
          </cell>
          <cell r="BV167">
            <v>900</v>
          </cell>
          <cell r="BW167">
            <v>1350</v>
          </cell>
          <cell r="BX167">
            <v>1350</v>
          </cell>
          <cell r="BY167">
            <v>1350</v>
          </cell>
          <cell r="BZ167">
            <v>2700</v>
          </cell>
          <cell r="CA167">
            <v>2700</v>
          </cell>
          <cell r="CB167">
            <v>2700</v>
          </cell>
          <cell r="CC167">
            <v>5.8999999999999997E-2</v>
          </cell>
          <cell r="CD167">
            <v>6.3E-2</v>
          </cell>
          <cell r="CE167">
            <v>6.5000000000000002E-2</v>
          </cell>
          <cell r="CF167">
            <v>0.03</v>
          </cell>
          <cell r="CG167">
            <v>3.1E-2</v>
          </cell>
          <cell r="CH167">
            <v>3.3000000000000002E-2</v>
          </cell>
          <cell r="CI167" t="str">
            <v>B</v>
          </cell>
          <cell r="CJ167" t="str">
            <v>B</v>
          </cell>
          <cell r="CK167" t="str">
            <v>B</v>
          </cell>
          <cell r="CL167" t="str">
            <v>N</v>
          </cell>
        </row>
        <row r="168">
          <cell r="B168" t="str">
            <v>3620</v>
          </cell>
          <cell r="C168" t="str">
            <v>LAKE LINDSEY RD</v>
          </cell>
          <cell r="D168" t="str">
            <v>PONCE DE LEON BLVD (US98/SR700)</v>
          </cell>
          <cell r="E168" t="str">
            <v>OLD CRYSTAL RIVER</v>
          </cell>
          <cell r="F168" t="str">
            <v>43</v>
          </cell>
          <cell r="G168" t="str">
            <v>E</v>
          </cell>
          <cell r="H168">
            <v>1.02</v>
          </cell>
          <cell r="I168">
            <v>92</v>
          </cell>
          <cell r="J168">
            <v>93</v>
          </cell>
          <cell r="K168">
            <v>95</v>
          </cell>
          <cell r="L168" t="str">
            <v>T</v>
          </cell>
          <cell r="M168" t="str">
            <v>T</v>
          </cell>
          <cell r="N168" t="str">
            <v>T</v>
          </cell>
          <cell r="O168" t="str">
            <v>D</v>
          </cell>
          <cell r="P168" t="str">
            <v>D</v>
          </cell>
          <cell r="Q168" t="str">
            <v>D</v>
          </cell>
          <cell r="R168" t="str">
            <v>NA</v>
          </cell>
          <cell r="S168" t="str">
            <v>NA</v>
          </cell>
          <cell r="T168" t="str">
            <v>NA</v>
          </cell>
          <cell r="U168">
            <v>5</v>
          </cell>
          <cell r="V168">
            <v>5</v>
          </cell>
          <cell r="W168">
            <v>5</v>
          </cell>
          <cell r="X168" t="str">
            <v>CR</v>
          </cell>
          <cell r="Y168" t="str">
            <v>CR</v>
          </cell>
          <cell r="Z168" t="str">
            <v>CR</v>
          </cell>
          <cell r="AA168">
            <v>1</v>
          </cell>
          <cell r="AB168">
            <v>1</v>
          </cell>
          <cell r="AC168">
            <v>1</v>
          </cell>
          <cell r="AD168" t="str">
            <v>N</v>
          </cell>
          <cell r="AE168" t="str">
            <v>N</v>
          </cell>
          <cell r="AF168" t="str">
            <v>N</v>
          </cell>
          <cell r="AG168" t="str">
            <v>2U</v>
          </cell>
          <cell r="AH168" t="str">
            <v>2U</v>
          </cell>
          <cell r="AI168" t="str">
            <v>2U</v>
          </cell>
          <cell r="AJ168">
            <v>0</v>
          </cell>
          <cell r="AK168">
            <v>0</v>
          </cell>
          <cell r="AL168">
            <v>0</v>
          </cell>
          <cell r="AM168">
            <v>9.8000000000000004E-2</v>
          </cell>
          <cell r="AN168">
            <v>9.8000000000000004E-2</v>
          </cell>
          <cell r="AO168">
            <v>9.8000000000000004E-2</v>
          </cell>
          <cell r="AP168">
            <v>0.55000000000000004</v>
          </cell>
          <cell r="AQ168">
            <v>0.55000000000000004</v>
          </cell>
          <cell r="AR168">
            <v>0.55000000000000004</v>
          </cell>
          <cell r="AS168">
            <v>0.88</v>
          </cell>
          <cell r="AT168">
            <v>0.88</v>
          </cell>
          <cell r="AU168">
            <v>0.88</v>
          </cell>
          <cell r="AV168">
            <v>1112</v>
          </cell>
          <cell r="AW168">
            <v>1180</v>
          </cell>
          <cell r="AX168">
            <v>1228</v>
          </cell>
          <cell r="AY168">
            <v>109</v>
          </cell>
          <cell r="AZ168">
            <v>116</v>
          </cell>
          <cell r="BA168">
            <v>120</v>
          </cell>
          <cell r="BB168">
            <v>1012</v>
          </cell>
          <cell r="BC168">
            <v>1012</v>
          </cell>
          <cell r="BD168">
            <v>1012</v>
          </cell>
          <cell r="BE168">
            <v>2025</v>
          </cell>
          <cell r="BF168">
            <v>2025</v>
          </cell>
          <cell r="BG168">
            <v>2025</v>
          </cell>
          <cell r="BH168">
            <v>0.108</v>
          </cell>
          <cell r="BI168">
            <v>0.115</v>
          </cell>
          <cell r="BJ168">
            <v>0.11899999999999999</v>
          </cell>
          <cell r="BK168">
            <v>5.3999999999999999E-2</v>
          </cell>
          <cell r="BL168">
            <v>5.7000000000000002E-2</v>
          </cell>
          <cell r="BM168">
            <v>5.8999999999999997E-2</v>
          </cell>
          <cell r="BN168" t="str">
            <v>B</v>
          </cell>
          <cell r="BO168" t="str">
            <v>B</v>
          </cell>
          <cell r="BP168" t="str">
            <v>B</v>
          </cell>
          <cell r="BQ168" t="str">
            <v>NA</v>
          </cell>
          <cell r="BR168" t="str">
            <v>NA</v>
          </cell>
          <cell r="BS168" t="str">
            <v>NA</v>
          </cell>
          <cell r="BT168">
            <v>1045</v>
          </cell>
          <cell r="BU168">
            <v>1106</v>
          </cell>
          <cell r="BV168">
            <v>1149</v>
          </cell>
          <cell r="BW168">
            <v>1350</v>
          </cell>
          <cell r="BX168">
            <v>1350</v>
          </cell>
          <cell r="BY168">
            <v>1350</v>
          </cell>
          <cell r="BZ168">
            <v>2700</v>
          </cell>
          <cell r="CA168">
            <v>2700</v>
          </cell>
          <cell r="CB168">
            <v>2700</v>
          </cell>
          <cell r="CC168">
            <v>7.5999999999999998E-2</v>
          </cell>
          <cell r="CD168">
            <v>0.08</v>
          </cell>
          <cell r="CE168">
            <v>8.4000000000000005E-2</v>
          </cell>
          <cell r="CF168">
            <v>3.7999999999999999E-2</v>
          </cell>
          <cell r="CG168">
            <v>0.04</v>
          </cell>
          <cell r="CH168">
            <v>4.2000000000000003E-2</v>
          </cell>
          <cell r="CI168" t="str">
            <v>B</v>
          </cell>
          <cell r="CJ168" t="str">
            <v>B</v>
          </cell>
          <cell r="CK168" t="str">
            <v>B</v>
          </cell>
          <cell r="CL168" t="str">
            <v>N</v>
          </cell>
        </row>
        <row r="169">
          <cell r="B169" t="str">
            <v>3625</v>
          </cell>
          <cell r="C169" t="str">
            <v>LAKE LINDSEY RD</v>
          </cell>
          <cell r="D169" t="str">
            <v>OLD CRYSTAL RIVER</v>
          </cell>
          <cell r="E169" t="str">
            <v>SNOW MEMORIAL HWY</v>
          </cell>
          <cell r="F169" t="str">
            <v>43</v>
          </cell>
          <cell r="G169" t="str">
            <v>E</v>
          </cell>
          <cell r="H169">
            <v>1.02</v>
          </cell>
          <cell r="I169">
            <v>92</v>
          </cell>
          <cell r="J169">
            <v>93</v>
          </cell>
          <cell r="K169">
            <v>95</v>
          </cell>
          <cell r="L169" t="str">
            <v>T</v>
          </cell>
          <cell r="M169" t="str">
            <v>T</v>
          </cell>
          <cell r="N169" t="str">
            <v>T</v>
          </cell>
          <cell r="O169" t="str">
            <v>D</v>
          </cell>
          <cell r="P169" t="str">
            <v>D</v>
          </cell>
          <cell r="Q169" t="str">
            <v>D</v>
          </cell>
          <cell r="R169" t="str">
            <v>NA</v>
          </cell>
          <cell r="S169" t="str">
            <v>NA</v>
          </cell>
          <cell r="T169" t="str">
            <v>NA</v>
          </cell>
          <cell r="U169">
            <v>5</v>
          </cell>
          <cell r="V169">
            <v>5</v>
          </cell>
          <cell r="W169">
            <v>5</v>
          </cell>
          <cell r="X169" t="str">
            <v>CR</v>
          </cell>
          <cell r="Y169" t="str">
            <v>CR</v>
          </cell>
          <cell r="Z169" t="str">
            <v>CR</v>
          </cell>
          <cell r="AA169">
            <v>1</v>
          </cell>
          <cell r="AB169">
            <v>1</v>
          </cell>
          <cell r="AC169">
            <v>1</v>
          </cell>
          <cell r="AD169" t="str">
            <v>N</v>
          </cell>
          <cell r="AE169" t="str">
            <v>N</v>
          </cell>
          <cell r="AF169" t="str">
            <v>N</v>
          </cell>
          <cell r="AG169" t="str">
            <v>2U</v>
          </cell>
          <cell r="AH169" t="str">
            <v>2U</v>
          </cell>
          <cell r="AI169" t="str">
            <v>2U</v>
          </cell>
          <cell r="AJ169">
            <v>0</v>
          </cell>
          <cell r="AK169">
            <v>0</v>
          </cell>
          <cell r="AL169">
            <v>0</v>
          </cell>
          <cell r="AM169">
            <v>9.8000000000000004E-2</v>
          </cell>
          <cell r="AN169">
            <v>9.8000000000000004E-2</v>
          </cell>
          <cell r="AO169">
            <v>9.8000000000000004E-2</v>
          </cell>
          <cell r="AP169">
            <v>0.55000000000000004</v>
          </cell>
          <cell r="AQ169">
            <v>0.55000000000000004</v>
          </cell>
          <cell r="AR169">
            <v>0.55000000000000004</v>
          </cell>
          <cell r="AS169">
            <v>0.88</v>
          </cell>
          <cell r="AT169">
            <v>0.88</v>
          </cell>
          <cell r="AU169">
            <v>0.88</v>
          </cell>
          <cell r="AV169">
            <v>1112</v>
          </cell>
          <cell r="AW169">
            <v>1180</v>
          </cell>
          <cell r="AX169">
            <v>1228</v>
          </cell>
          <cell r="AY169">
            <v>109</v>
          </cell>
          <cell r="AZ169">
            <v>116</v>
          </cell>
          <cell r="BA169">
            <v>120</v>
          </cell>
          <cell r="BB169">
            <v>1012</v>
          </cell>
          <cell r="BC169">
            <v>1012</v>
          </cell>
          <cell r="BD169">
            <v>1012</v>
          </cell>
          <cell r="BE169">
            <v>2025</v>
          </cell>
          <cell r="BF169">
            <v>2025</v>
          </cell>
          <cell r="BG169">
            <v>2025</v>
          </cell>
          <cell r="BH169">
            <v>0.108</v>
          </cell>
          <cell r="BI169">
            <v>0.115</v>
          </cell>
          <cell r="BJ169">
            <v>0.11899999999999999</v>
          </cell>
          <cell r="BK169">
            <v>5.3999999999999999E-2</v>
          </cell>
          <cell r="BL169">
            <v>5.7000000000000002E-2</v>
          </cell>
          <cell r="BM169">
            <v>5.8999999999999997E-2</v>
          </cell>
          <cell r="BN169" t="str">
            <v>B</v>
          </cell>
          <cell r="BO169" t="str">
            <v>B</v>
          </cell>
          <cell r="BP169" t="str">
            <v>B</v>
          </cell>
          <cell r="BQ169" t="str">
            <v>NA</v>
          </cell>
          <cell r="BR169" t="str">
            <v>NA</v>
          </cell>
          <cell r="BS169" t="str">
            <v>NA</v>
          </cell>
          <cell r="BT169">
            <v>1045</v>
          </cell>
          <cell r="BU169">
            <v>1106</v>
          </cell>
          <cell r="BV169">
            <v>1149</v>
          </cell>
          <cell r="BW169">
            <v>1350</v>
          </cell>
          <cell r="BX169">
            <v>1350</v>
          </cell>
          <cell r="BY169">
            <v>1350</v>
          </cell>
          <cell r="BZ169">
            <v>2700</v>
          </cell>
          <cell r="CA169">
            <v>2700</v>
          </cell>
          <cell r="CB169">
            <v>2700</v>
          </cell>
          <cell r="CC169">
            <v>7.5999999999999998E-2</v>
          </cell>
          <cell r="CD169">
            <v>0.08</v>
          </cell>
          <cell r="CE169">
            <v>8.4000000000000005E-2</v>
          </cell>
          <cell r="CF169">
            <v>3.7999999999999999E-2</v>
          </cell>
          <cell r="CG169">
            <v>0.04</v>
          </cell>
          <cell r="CH169">
            <v>4.2000000000000003E-2</v>
          </cell>
          <cell r="CI169" t="str">
            <v>B</v>
          </cell>
          <cell r="CJ169" t="str">
            <v>B</v>
          </cell>
          <cell r="CK169" t="str">
            <v>B</v>
          </cell>
          <cell r="CL169" t="str">
            <v>N</v>
          </cell>
        </row>
        <row r="170">
          <cell r="B170" t="str">
            <v>3630</v>
          </cell>
          <cell r="C170" t="str">
            <v>LAKE LINDSEY RD</v>
          </cell>
          <cell r="D170" t="str">
            <v>SNOW MEMORIAL HWY</v>
          </cell>
          <cell r="E170" t="str">
            <v>BROAD ST (US41/SR45)</v>
          </cell>
          <cell r="F170" t="str">
            <v>44</v>
          </cell>
          <cell r="G170" t="str">
            <v>A</v>
          </cell>
          <cell r="H170">
            <v>1.0155000000000001</v>
          </cell>
          <cell r="I170">
            <v>92</v>
          </cell>
          <cell r="J170">
            <v>93</v>
          </cell>
          <cell r="K170">
            <v>95</v>
          </cell>
          <cell r="L170" t="str">
            <v>T</v>
          </cell>
          <cell r="M170" t="str">
            <v>T</v>
          </cell>
          <cell r="N170" t="str">
            <v>T</v>
          </cell>
          <cell r="O170" t="str">
            <v>D</v>
          </cell>
          <cell r="P170" t="str">
            <v>D</v>
          </cell>
          <cell r="Q170" t="str">
            <v>D</v>
          </cell>
          <cell r="R170" t="str">
            <v>NA</v>
          </cell>
          <cell r="S170" t="str">
            <v>NA</v>
          </cell>
          <cell r="T170" t="str">
            <v>NA</v>
          </cell>
          <cell r="U170">
            <v>5</v>
          </cell>
          <cell r="V170">
            <v>5</v>
          </cell>
          <cell r="W170">
            <v>5</v>
          </cell>
          <cell r="X170" t="str">
            <v>CR</v>
          </cell>
          <cell r="Y170" t="str">
            <v>CR</v>
          </cell>
          <cell r="Z170" t="str">
            <v>CR</v>
          </cell>
          <cell r="AA170">
            <v>1</v>
          </cell>
          <cell r="AB170">
            <v>1</v>
          </cell>
          <cell r="AC170">
            <v>1</v>
          </cell>
          <cell r="AD170" t="str">
            <v>N</v>
          </cell>
          <cell r="AE170" t="str">
            <v>N</v>
          </cell>
          <cell r="AF170" t="str">
            <v>N</v>
          </cell>
          <cell r="AG170" t="str">
            <v>2U</v>
          </cell>
          <cell r="AH170" t="str">
            <v>2U</v>
          </cell>
          <cell r="AI170" t="str">
            <v>2U</v>
          </cell>
          <cell r="AJ170">
            <v>0</v>
          </cell>
          <cell r="AK170">
            <v>0</v>
          </cell>
          <cell r="AL170">
            <v>0</v>
          </cell>
          <cell r="AM170">
            <v>9.8000000000000004E-2</v>
          </cell>
          <cell r="AN170">
            <v>9.8000000000000004E-2</v>
          </cell>
          <cell r="AO170">
            <v>9.8000000000000004E-2</v>
          </cell>
          <cell r="AP170">
            <v>0.55000000000000004</v>
          </cell>
          <cell r="AQ170">
            <v>0.55000000000000004</v>
          </cell>
          <cell r="AR170">
            <v>0.55000000000000004</v>
          </cell>
          <cell r="AS170">
            <v>0.88</v>
          </cell>
          <cell r="AT170">
            <v>0.88</v>
          </cell>
          <cell r="AU170">
            <v>0.88</v>
          </cell>
          <cell r="AV170">
            <v>840</v>
          </cell>
          <cell r="AW170">
            <v>879</v>
          </cell>
          <cell r="AX170">
            <v>907</v>
          </cell>
          <cell r="AY170">
            <v>82</v>
          </cell>
          <cell r="AZ170">
            <v>86</v>
          </cell>
          <cell r="BA170">
            <v>89</v>
          </cell>
          <cell r="BB170">
            <v>1012</v>
          </cell>
          <cell r="BC170">
            <v>1012</v>
          </cell>
          <cell r="BD170">
            <v>1012</v>
          </cell>
          <cell r="BE170">
            <v>2025</v>
          </cell>
          <cell r="BF170">
            <v>2025</v>
          </cell>
          <cell r="BG170">
            <v>2025</v>
          </cell>
          <cell r="BH170">
            <v>8.1000000000000003E-2</v>
          </cell>
          <cell r="BI170">
            <v>8.5000000000000006E-2</v>
          </cell>
          <cell r="BJ170">
            <v>8.7999999999999995E-2</v>
          </cell>
          <cell r="BK170">
            <v>0.04</v>
          </cell>
          <cell r="BL170">
            <v>4.2000000000000003E-2</v>
          </cell>
          <cell r="BM170">
            <v>4.3999999999999997E-2</v>
          </cell>
          <cell r="BN170" t="str">
            <v>B</v>
          </cell>
          <cell r="BO170" t="str">
            <v>B</v>
          </cell>
          <cell r="BP170" t="str">
            <v>B</v>
          </cell>
          <cell r="BQ170" t="str">
            <v>NA</v>
          </cell>
          <cell r="BR170" t="str">
            <v>NA</v>
          </cell>
          <cell r="BS170" t="str">
            <v>NA</v>
          </cell>
          <cell r="BT170">
            <v>1045</v>
          </cell>
          <cell r="BU170">
            <v>1106</v>
          </cell>
          <cell r="BV170">
            <v>1149</v>
          </cell>
          <cell r="BW170">
            <v>1350</v>
          </cell>
          <cell r="BX170">
            <v>1350</v>
          </cell>
          <cell r="BY170">
            <v>1350</v>
          </cell>
          <cell r="BZ170">
            <v>2700</v>
          </cell>
          <cell r="CA170">
            <v>2700</v>
          </cell>
          <cell r="CB170">
            <v>2700</v>
          </cell>
          <cell r="CC170">
            <v>7.5999999999999998E-2</v>
          </cell>
          <cell r="CD170">
            <v>0.08</v>
          </cell>
          <cell r="CE170">
            <v>8.4000000000000005E-2</v>
          </cell>
          <cell r="CF170">
            <v>3.7999999999999999E-2</v>
          </cell>
          <cell r="CG170">
            <v>0.04</v>
          </cell>
          <cell r="CH170">
            <v>4.2000000000000003E-2</v>
          </cell>
          <cell r="CI170" t="str">
            <v>B</v>
          </cell>
          <cell r="CJ170" t="str">
            <v>B</v>
          </cell>
          <cell r="CK170" t="str">
            <v>B</v>
          </cell>
          <cell r="CL170" t="str">
            <v>N</v>
          </cell>
        </row>
        <row r="171">
          <cell r="B171" t="str">
            <v>3640</v>
          </cell>
          <cell r="C171" t="str">
            <v>LAKE LINDSEY RD</v>
          </cell>
          <cell r="D171" t="str">
            <v>BROAD ST (US41/SR45)</v>
          </cell>
          <cell r="E171" t="str">
            <v>DALY RD</v>
          </cell>
          <cell r="F171" t="str">
            <v>45</v>
          </cell>
          <cell r="G171" t="str">
            <v>B</v>
          </cell>
          <cell r="H171">
            <v>1.0172000000000001</v>
          </cell>
          <cell r="I171">
            <v>93</v>
          </cell>
          <cell r="J171">
            <v>94</v>
          </cell>
          <cell r="K171">
            <v>96</v>
          </cell>
          <cell r="L171" t="str">
            <v>T</v>
          </cell>
          <cell r="M171" t="str">
            <v>T</v>
          </cell>
          <cell r="N171" t="str">
            <v>T</v>
          </cell>
          <cell r="O171" t="str">
            <v>D</v>
          </cell>
          <cell r="P171" t="str">
            <v>D</v>
          </cell>
          <cell r="Q171" t="str">
            <v>D</v>
          </cell>
          <cell r="R171" t="str">
            <v>NA</v>
          </cell>
          <cell r="S171" t="str">
            <v>NA</v>
          </cell>
          <cell r="T171" t="str">
            <v>NA</v>
          </cell>
          <cell r="U171">
            <v>5</v>
          </cell>
          <cell r="V171">
            <v>5</v>
          </cell>
          <cell r="W171">
            <v>5</v>
          </cell>
          <cell r="X171" t="str">
            <v>CR</v>
          </cell>
          <cell r="Y171" t="str">
            <v>CR</v>
          </cell>
          <cell r="Z171" t="str">
            <v>CR</v>
          </cell>
          <cell r="AA171">
            <v>1</v>
          </cell>
          <cell r="AB171">
            <v>1</v>
          </cell>
          <cell r="AC171">
            <v>1</v>
          </cell>
          <cell r="AD171" t="str">
            <v>N</v>
          </cell>
          <cell r="AE171" t="str">
            <v>N</v>
          </cell>
          <cell r="AF171" t="str">
            <v>N</v>
          </cell>
          <cell r="AG171" t="str">
            <v>2U</v>
          </cell>
          <cell r="AH171" t="str">
            <v>2U</v>
          </cell>
          <cell r="AI171" t="str">
            <v>2U</v>
          </cell>
          <cell r="AJ171">
            <v>0</v>
          </cell>
          <cell r="AK171">
            <v>0</v>
          </cell>
          <cell r="AL171">
            <v>0</v>
          </cell>
          <cell r="AM171">
            <v>9.8000000000000004E-2</v>
          </cell>
          <cell r="AN171">
            <v>9.8000000000000004E-2</v>
          </cell>
          <cell r="AO171">
            <v>9.8000000000000004E-2</v>
          </cell>
          <cell r="AP171">
            <v>0.55000000000000004</v>
          </cell>
          <cell r="AQ171">
            <v>0.55000000000000004</v>
          </cell>
          <cell r="AR171">
            <v>0.55000000000000004</v>
          </cell>
          <cell r="AS171">
            <v>0.88</v>
          </cell>
          <cell r="AT171">
            <v>0.88</v>
          </cell>
          <cell r="AU171">
            <v>0.88</v>
          </cell>
          <cell r="AV171">
            <v>2949</v>
          </cell>
          <cell r="AW171">
            <v>3104</v>
          </cell>
          <cell r="AX171">
            <v>3211</v>
          </cell>
          <cell r="AY171">
            <v>289</v>
          </cell>
          <cell r="AZ171">
            <v>304</v>
          </cell>
          <cell r="BA171">
            <v>315</v>
          </cell>
          <cell r="BB171">
            <v>1012</v>
          </cell>
          <cell r="BC171">
            <v>1012</v>
          </cell>
          <cell r="BD171">
            <v>1012</v>
          </cell>
          <cell r="BE171">
            <v>2025</v>
          </cell>
          <cell r="BF171">
            <v>2025</v>
          </cell>
          <cell r="BG171">
            <v>2025</v>
          </cell>
          <cell r="BH171">
            <v>0.28599999999999998</v>
          </cell>
          <cell r="BI171">
            <v>0.3</v>
          </cell>
          <cell r="BJ171">
            <v>0.311</v>
          </cell>
          <cell r="BK171">
            <v>0.14299999999999999</v>
          </cell>
          <cell r="BL171">
            <v>0.15</v>
          </cell>
          <cell r="BM171">
            <v>0.156</v>
          </cell>
          <cell r="BN171" t="str">
            <v>B</v>
          </cell>
          <cell r="BO171" t="str">
            <v>B</v>
          </cell>
          <cell r="BP171" t="str">
            <v>B</v>
          </cell>
          <cell r="BQ171" t="str">
            <v>NA</v>
          </cell>
          <cell r="BR171" t="str">
            <v>NA</v>
          </cell>
          <cell r="BS171" t="str">
            <v>NA</v>
          </cell>
          <cell r="BT171">
            <v>2949</v>
          </cell>
          <cell r="BU171">
            <v>3104</v>
          </cell>
          <cell r="BV171">
            <v>3211</v>
          </cell>
          <cell r="BW171">
            <v>1350</v>
          </cell>
          <cell r="BX171">
            <v>1350</v>
          </cell>
          <cell r="BY171">
            <v>1350</v>
          </cell>
          <cell r="BZ171">
            <v>2700</v>
          </cell>
          <cell r="CA171">
            <v>2700</v>
          </cell>
          <cell r="CB171">
            <v>2700</v>
          </cell>
          <cell r="CC171">
            <v>0.214</v>
          </cell>
          <cell r="CD171">
            <v>0.22500000000000001</v>
          </cell>
          <cell r="CE171">
            <v>0.23300000000000001</v>
          </cell>
          <cell r="CF171">
            <v>0.107</v>
          </cell>
          <cell r="CG171">
            <v>0.113</v>
          </cell>
          <cell r="CH171">
            <v>0.11700000000000001</v>
          </cell>
          <cell r="CI171" t="str">
            <v>B</v>
          </cell>
          <cell r="CJ171" t="str">
            <v>B</v>
          </cell>
          <cell r="CK171" t="str">
            <v>B</v>
          </cell>
          <cell r="CL171" t="str">
            <v>N</v>
          </cell>
        </row>
        <row r="172">
          <cell r="B172" t="str">
            <v>3643</v>
          </cell>
          <cell r="C172" t="str">
            <v>LAKE LINDSEY RD</v>
          </cell>
          <cell r="D172" t="str">
            <v>DALY RD</v>
          </cell>
          <cell r="E172" t="str">
            <v>LINGLE RD</v>
          </cell>
          <cell r="F172" t="str">
            <v>45</v>
          </cell>
          <cell r="G172" t="str">
            <v>B</v>
          </cell>
          <cell r="H172">
            <v>1.0172000000000001</v>
          </cell>
          <cell r="I172">
            <v>93</v>
          </cell>
          <cell r="J172">
            <v>94</v>
          </cell>
          <cell r="K172">
            <v>96</v>
          </cell>
          <cell r="L172" t="str">
            <v>T</v>
          </cell>
          <cell r="M172" t="str">
            <v>T</v>
          </cell>
          <cell r="N172" t="str">
            <v>T</v>
          </cell>
          <cell r="O172" t="str">
            <v>D</v>
          </cell>
          <cell r="P172" t="str">
            <v>D</v>
          </cell>
          <cell r="Q172" t="str">
            <v>D</v>
          </cell>
          <cell r="R172" t="str">
            <v>NA</v>
          </cell>
          <cell r="S172" t="str">
            <v>NA</v>
          </cell>
          <cell r="T172" t="str">
            <v>NA</v>
          </cell>
          <cell r="U172">
            <v>5</v>
          </cell>
          <cell r="V172">
            <v>4</v>
          </cell>
          <cell r="W172">
            <v>5</v>
          </cell>
          <cell r="X172" t="str">
            <v>CR</v>
          </cell>
          <cell r="Y172" t="str">
            <v>CR</v>
          </cell>
          <cell r="Z172" t="str">
            <v>CR</v>
          </cell>
          <cell r="AA172">
            <v>1</v>
          </cell>
          <cell r="AB172">
            <v>1</v>
          </cell>
          <cell r="AC172">
            <v>1</v>
          </cell>
          <cell r="AD172" t="str">
            <v>N</v>
          </cell>
          <cell r="AE172" t="str">
            <v>N</v>
          </cell>
          <cell r="AF172" t="str">
            <v>N</v>
          </cell>
          <cell r="AG172" t="str">
            <v>2U</v>
          </cell>
          <cell r="AH172" t="str">
            <v>2U</v>
          </cell>
          <cell r="AI172" t="str">
            <v>2U</v>
          </cell>
          <cell r="AJ172">
            <v>0</v>
          </cell>
          <cell r="AK172">
            <v>0</v>
          </cell>
          <cell r="AL172">
            <v>0</v>
          </cell>
          <cell r="AM172">
            <v>9.8000000000000004E-2</v>
          </cell>
          <cell r="AN172">
            <v>9.8000000000000004E-2</v>
          </cell>
          <cell r="AO172">
            <v>9.8000000000000004E-2</v>
          </cell>
          <cell r="AP172">
            <v>0.55000000000000004</v>
          </cell>
          <cell r="AQ172">
            <v>0.55000000000000004</v>
          </cell>
          <cell r="AR172">
            <v>0.55000000000000004</v>
          </cell>
          <cell r="AS172">
            <v>0.88</v>
          </cell>
          <cell r="AT172">
            <v>0.88</v>
          </cell>
          <cell r="AU172">
            <v>0.88</v>
          </cell>
          <cell r="AV172">
            <v>2949</v>
          </cell>
          <cell r="AW172">
            <v>3104</v>
          </cell>
          <cell r="AX172">
            <v>3211</v>
          </cell>
          <cell r="AY172">
            <v>289</v>
          </cell>
          <cell r="AZ172">
            <v>304</v>
          </cell>
          <cell r="BA172">
            <v>315</v>
          </cell>
          <cell r="BB172">
            <v>1012</v>
          </cell>
          <cell r="BC172">
            <v>1012</v>
          </cell>
          <cell r="BD172">
            <v>1012</v>
          </cell>
          <cell r="BE172">
            <v>2025</v>
          </cell>
          <cell r="BF172">
            <v>2025</v>
          </cell>
          <cell r="BG172">
            <v>2025</v>
          </cell>
          <cell r="BH172">
            <v>0.28599999999999998</v>
          </cell>
          <cell r="BI172">
            <v>0.3</v>
          </cell>
          <cell r="BJ172">
            <v>0.311</v>
          </cell>
          <cell r="BK172">
            <v>0.14299999999999999</v>
          </cell>
          <cell r="BL172">
            <v>0.15</v>
          </cell>
          <cell r="BM172">
            <v>0.156</v>
          </cell>
          <cell r="BN172" t="str">
            <v>B</v>
          </cell>
          <cell r="BO172" t="str">
            <v>B</v>
          </cell>
          <cell r="BP172" t="str">
            <v>B</v>
          </cell>
          <cell r="BQ172" t="str">
            <v>NA</v>
          </cell>
          <cell r="BR172" t="str">
            <v>NA</v>
          </cell>
          <cell r="BS172" t="str">
            <v>NA</v>
          </cell>
          <cell r="BT172">
            <v>2949</v>
          </cell>
          <cell r="BU172">
            <v>3104</v>
          </cell>
          <cell r="BV172">
            <v>3211</v>
          </cell>
          <cell r="BW172">
            <v>1350</v>
          </cell>
          <cell r="BX172">
            <v>1350</v>
          </cell>
          <cell r="BY172">
            <v>1350</v>
          </cell>
          <cell r="BZ172">
            <v>2700</v>
          </cell>
          <cell r="CA172">
            <v>2700</v>
          </cell>
          <cell r="CB172">
            <v>2700</v>
          </cell>
          <cell r="CC172">
            <v>0.214</v>
          </cell>
          <cell r="CD172">
            <v>0.22500000000000001</v>
          </cell>
          <cell r="CE172">
            <v>0.23300000000000001</v>
          </cell>
          <cell r="CF172">
            <v>0.107</v>
          </cell>
          <cell r="CG172">
            <v>0.113</v>
          </cell>
          <cell r="CH172">
            <v>0.11700000000000001</v>
          </cell>
          <cell r="CI172" t="str">
            <v>B</v>
          </cell>
          <cell r="CJ172" t="str">
            <v>B</v>
          </cell>
          <cell r="CK172" t="str">
            <v>B</v>
          </cell>
          <cell r="CL172" t="str">
            <v>N</v>
          </cell>
        </row>
        <row r="173">
          <cell r="B173" t="str">
            <v>3650</v>
          </cell>
          <cell r="C173" t="str">
            <v>LAKE LINDSEY RD</v>
          </cell>
          <cell r="D173" t="str">
            <v>LINGLE RD</v>
          </cell>
          <cell r="E173" t="str">
            <v>NOBLETON - CROOM  RD</v>
          </cell>
          <cell r="F173" t="str">
            <v>45</v>
          </cell>
          <cell r="G173" t="str">
            <v>B</v>
          </cell>
          <cell r="H173">
            <v>1.0172000000000001</v>
          </cell>
          <cell r="I173">
            <v>93</v>
          </cell>
          <cell r="J173">
            <v>94</v>
          </cell>
          <cell r="K173">
            <v>96</v>
          </cell>
          <cell r="L173" t="str">
            <v>T</v>
          </cell>
          <cell r="M173" t="str">
            <v>T</v>
          </cell>
          <cell r="N173" t="str">
            <v>T</v>
          </cell>
          <cell r="O173" t="str">
            <v>D</v>
          </cell>
          <cell r="P173" t="str">
            <v>D</v>
          </cell>
          <cell r="Q173" t="str">
            <v>D</v>
          </cell>
          <cell r="R173" t="str">
            <v>NA</v>
          </cell>
          <cell r="S173" t="str">
            <v>NA</v>
          </cell>
          <cell r="T173" t="str">
            <v>NA</v>
          </cell>
          <cell r="U173">
            <v>5</v>
          </cell>
          <cell r="V173">
            <v>4</v>
          </cell>
          <cell r="W173">
            <v>5</v>
          </cell>
          <cell r="X173" t="str">
            <v>CR</v>
          </cell>
          <cell r="Y173" t="str">
            <v>CR</v>
          </cell>
          <cell r="Z173" t="str">
            <v>CR</v>
          </cell>
          <cell r="AA173">
            <v>1</v>
          </cell>
          <cell r="AB173">
            <v>1</v>
          </cell>
          <cell r="AC173">
            <v>1</v>
          </cell>
          <cell r="AD173" t="str">
            <v>N</v>
          </cell>
          <cell r="AE173" t="str">
            <v>N</v>
          </cell>
          <cell r="AF173" t="str">
            <v>N</v>
          </cell>
          <cell r="AG173" t="str">
            <v>2U</v>
          </cell>
          <cell r="AH173" t="str">
            <v>2U</v>
          </cell>
          <cell r="AI173" t="str">
            <v>2U</v>
          </cell>
          <cell r="AJ173">
            <v>0</v>
          </cell>
          <cell r="AK173">
            <v>0</v>
          </cell>
          <cell r="AL173">
            <v>0</v>
          </cell>
          <cell r="AM173">
            <v>9.8000000000000004E-2</v>
          </cell>
          <cell r="AN173">
            <v>9.8000000000000004E-2</v>
          </cell>
          <cell r="AO173">
            <v>9.8000000000000004E-2</v>
          </cell>
          <cell r="AP173">
            <v>0.55000000000000004</v>
          </cell>
          <cell r="AQ173">
            <v>0.55000000000000004</v>
          </cell>
          <cell r="AR173">
            <v>0.55000000000000004</v>
          </cell>
          <cell r="AS173">
            <v>0.88</v>
          </cell>
          <cell r="AT173">
            <v>0.88</v>
          </cell>
          <cell r="AU173">
            <v>0.88</v>
          </cell>
          <cell r="AV173">
            <v>2949</v>
          </cell>
          <cell r="AW173">
            <v>3104</v>
          </cell>
          <cell r="AX173">
            <v>3211</v>
          </cell>
          <cell r="AY173">
            <v>289</v>
          </cell>
          <cell r="AZ173">
            <v>304</v>
          </cell>
          <cell r="BA173">
            <v>315</v>
          </cell>
          <cell r="BB173">
            <v>1012</v>
          </cell>
          <cell r="BC173">
            <v>1012</v>
          </cell>
          <cell r="BD173">
            <v>1012</v>
          </cell>
          <cell r="BE173">
            <v>2025</v>
          </cell>
          <cell r="BF173">
            <v>2025</v>
          </cell>
          <cell r="BG173">
            <v>2025</v>
          </cell>
          <cell r="BH173">
            <v>0.28599999999999998</v>
          </cell>
          <cell r="BI173">
            <v>0.3</v>
          </cell>
          <cell r="BJ173">
            <v>0.311</v>
          </cell>
          <cell r="BK173">
            <v>0.14299999999999999</v>
          </cell>
          <cell r="BL173">
            <v>0.15</v>
          </cell>
          <cell r="BM173">
            <v>0.156</v>
          </cell>
          <cell r="BN173" t="str">
            <v>B</v>
          </cell>
          <cell r="BO173" t="str">
            <v>B</v>
          </cell>
          <cell r="BP173" t="str">
            <v>B</v>
          </cell>
          <cell r="BQ173" t="str">
            <v>NA</v>
          </cell>
          <cell r="BR173" t="str">
            <v>NA</v>
          </cell>
          <cell r="BS173" t="str">
            <v>NA</v>
          </cell>
          <cell r="BT173">
            <v>2949</v>
          </cell>
          <cell r="BU173">
            <v>3104</v>
          </cell>
          <cell r="BV173">
            <v>3211</v>
          </cell>
          <cell r="BW173">
            <v>1350</v>
          </cell>
          <cell r="BX173">
            <v>1350</v>
          </cell>
          <cell r="BY173">
            <v>1350</v>
          </cell>
          <cell r="BZ173">
            <v>2700</v>
          </cell>
          <cell r="CA173">
            <v>2700</v>
          </cell>
          <cell r="CB173">
            <v>2700</v>
          </cell>
          <cell r="CC173">
            <v>0.214</v>
          </cell>
          <cell r="CD173">
            <v>0.22500000000000001</v>
          </cell>
          <cell r="CE173">
            <v>0.23300000000000001</v>
          </cell>
          <cell r="CF173">
            <v>0.107</v>
          </cell>
          <cell r="CG173">
            <v>0.113</v>
          </cell>
          <cell r="CH173">
            <v>0.11700000000000001</v>
          </cell>
          <cell r="CI173" t="str">
            <v>B</v>
          </cell>
          <cell r="CJ173" t="str">
            <v>B</v>
          </cell>
          <cell r="CK173" t="str">
            <v>B</v>
          </cell>
          <cell r="CL173" t="str">
            <v>N</v>
          </cell>
        </row>
        <row r="174">
          <cell r="B174" t="str">
            <v>3660</v>
          </cell>
          <cell r="C174" t="str">
            <v>LAKE LINDSEY RD</v>
          </cell>
          <cell r="D174" t="str">
            <v>NOBLETON - CROOM  RD</v>
          </cell>
          <cell r="E174" t="str">
            <v>SUMTER COUNTY</v>
          </cell>
          <cell r="F174" t="str">
            <v>45</v>
          </cell>
          <cell r="G174" t="str">
            <v>B</v>
          </cell>
          <cell r="H174">
            <v>1.0172000000000001</v>
          </cell>
          <cell r="I174">
            <v>93</v>
          </cell>
          <cell r="J174">
            <v>94</v>
          </cell>
          <cell r="K174">
            <v>96</v>
          </cell>
          <cell r="L174" t="str">
            <v>T</v>
          </cell>
          <cell r="M174" t="str">
            <v>T</v>
          </cell>
          <cell r="N174" t="str">
            <v>T</v>
          </cell>
          <cell r="O174" t="str">
            <v>D</v>
          </cell>
          <cell r="P174" t="str">
            <v>D</v>
          </cell>
          <cell r="Q174" t="str">
            <v>D</v>
          </cell>
          <cell r="R174" t="str">
            <v>NA</v>
          </cell>
          <cell r="S174" t="str">
            <v>NA</v>
          </cell>
          <cell r="T174" t="str">
            <v>NA</v>
          </cell>
          <cell r="U174">
            <v>5</v>
          </cell>
          <cell r="V174">
            <v>4</v>
          </cell>
          <cell r="W174">
            <v>5</v>
          </cell>
          <cell r="X174" t="str">
            <v>CR</v>
          </cell>
          <cell r="Y174" t="str">
            <v>CR</v>
          </cell>
          <cell r="Z174" t="str">
            <v>CR</v>
          </cell>
          <cell r="AA174">
            <v>1</v>
          </cell>
          <cell r="AB174">
            <v>1</v>
          </cell>
          <cell r="AC174">
            <v>1</v>
          </cell>
          <cell r="AD174" t="str">
            <v>N</v>
          </cell>
          <cell r="AE174" t="str">
            <v>N</v>
          </cell>
          <cell r="AF174" t="str">
            <v>N</v>
          </cell>
          <cell r="AG174" t="str">
            <v>2U</v>
          </cell>
          <cell r="AH174" t="str">
            <v>2U</v>
          </cell>
          <cell r="AI174" t="str">
            <v>2U</v>
          </cell>
          <cell r="AJ174">
            <v>0</v>
          </cell>
          <cell r="AK174">
            <v>0</v>
          </cell>
          <cell r="AL174">
            <v>0</v>
          </cell>
          <cell r="AM174">
            <v>9.8000000000000004E-2</v>
          </cell>
          <cell r="AN174">
            <v>9.8000000000000004E-2</v>
          </cell>
          <cell r="AO174">
            <v>9.8000000000000004E-2</v>
          </cell>
          <cell r="AP174">
            <v>0.55000000000000004</v>
          </cell>
          <cell r="AQ174">
            <v>0.55000000000000004</v>
          </cell>
          <cell r="AR174">
            <v>0.55000000000000004</v>
          </cell>
          <cell r="AS174">
            <v>0.88</v>
          </cell>
          <cell r="AT174">
            <v>0.88</v>
          </cell>
          <cell r="AU174">
            <v>0.88</v>
          </cell>
          <cell r="AV174">
            <v>2949</v>
          </cell>
          <cell r="AW174">
            <v>3104</v>
          </cell>
          <cell r="AX174">
            <v>3211</v>
          </cell>
          <cell r="AY174">
            <v>289</v>
          </cell>
          <cell r="AZ174">
            <v>304</v>
          </cell>
          <cell r="BA174">
            <v>315</v>
          </cell>
          <cell r="BB174">
            <v>1012</v>
          </cell>
          <cell r="BC174">
            <v>1012</v>
          </cell>
          <cell r="BD174">
            <v>1012</v>
          </cell>
          <cell r="BE174">
            <v>2025</v>
          </cell>
          <cell r="BF174">
            <v>2025</v>
          </cell>
          <cell r="BG174">
            <v>2025</v>
          </cell>
          <cell r="BH174">
            <v>0.28599999999999998</v>
          </cell>
          <cell r="BI174">
            <v>0.3</v>
          </cell>
          <cell r="BJ174">
            <v>0.311</v>
          </cell>
          <cell r="BK174">
            <v>0.14299999999999999</v>
          </cell>
          <cell r="BL174">
            <v>0.15</v>
          </cell>
          <cell r="BM174">
            <v>0.156</v>
          </cell>
          <cell r="BN174" t="str">
            <v>B</v>
          </cell>
          <cell r="BO174" t="str">
            <v>B</v>
          </cell>
          <cell r="BP174" t="str">
            <v>B</v>
          </cell>
          <cell r="BQ174" t="str">
            <v>NA</v>
          </cell>
          <cell r="BR174" t="str">
            <v>NA</v>
          </cell>
          <cell r="BS174" t="str">
            <v>NA</v>
          </cell>
          <cell r="BT174">
            <v>2949</v>
          </cell>
          <cell r="BU174">
            <v>3104</v>
          </cell>
          <cell r="BV174">
            <v>3211</v>
          </cell>
          <cell r="BW174">
            <v>1350</v>
          </cell>
          <cell r="BX174">
            <v>1350</v>
          </cell>
          <cell r="BY174">
            <v>1350</v>
          </cell>
          <cell r="BZ174">
            <v>2700</v>
          </cell>
          <cell r="CA174">
            <v>2700</v>
          </cell>
          <cell r="CB174">
            <v>2700</v>
          </cell>
          <cell r="CC174">
            <v>0.214</v>
          </cell>
          <cell r="CD174">
            <v>0.22500000000000001</v>
          </cell>
          <cell r="CE174">
            <v>0.23300000000000001</v>
          </cell>
          <cell r="CF174">
            <v>0.107</v>
          </cell>
          <cell r="CG174">
            <v>0.113</v>
          </cell>
          <cell r="CH174">
            <v>0.11700000000000001</v>
          </cell>
          <cell r="CI174" t="str">
            <v>B</v>
          </cell>
          <cell r="CJ174" t="str">
            <v>B</v>
          </cell>
          <cell r="CK174" t="str">
            <v>B</v>
          </cell>
          <cell r="CL174" t="str">
            <v>N</v>
          </cell>
        </row>
        <row r="175">
          <cell r="B175" t="str">
            <v>20210.1</v>
          </cell>
          <cell r="C175" t="str">
            <v>LANDOVER BLVD</v>
          </cell>
          <cell r="D175" t="str">
            <v>ELGIN AVE</v>
          </cell>
          <cell r="E175" t="str">
            <v>NORTHCLIFFE BLVD</v>
          </cell>
          <cell r="F175" t="str">
            <v>96</v>
          </cell>
          <cell r="G175" t="str">
            <v>B</v>
          </cell>
          <cell r="H175">
            <v>1.0487</v>
          </cell>
          <cell r="I175">
            <v>94</v>
          </cell>
          <cell r="J175">
            <v>95</v>
          </cell>
          <cell r="K175">
            <v>97</v>
          </cell>
          <cell r="L175" t="str">
            <v>T</v>
          </cell>
          <cell r="M175" t="str">
            <v>T</v>
          </cell>
          <cell r="N175" t="str">
            <v>T</v>
          </cell>
          <cell r="O175" t="str">
            <v>D</v>
          </cell>
          <cell r="P175" t="str">
            <v>D</v>
          </cell>
          <cell r="Q175" t="str">
            <v>D</v>
          </cell>
          <cell r="R175" t="str">
            <v>NMC</v>
          </cell>
          <cell r="S175" t="str">
            <v>NMC</v>
          </cell>
          <cell r="T175" t="str">
            <v>NMC</v>
          </cell>
          <cell r="U175">
            <v>3</v>
          </cell>
          <cell r="V175">
            <v>3</v>
          </cell>
          <cell r="W175">
            <v>3</v>
          </cell>
          <cell r="X175" t="str">
            <v>CR</v>
          </cell>
          <cell r="Y175" t="str">
            <v>CR</v>
          </cell>
          <cell r="Z175" t="str">
            <v>CR</v>
          </cell>
          <cell r="AA175">
            <v>0</v>
          </cell>
          <cell r="AB175">
            <v>0</v>
          </cell>
          <cell r="AC175">
            <v>0</v>
          </cell>
          <cell r="AD175" t="str">
            <v>N</v>
          </cell>
          <cell r="AE175" t="str">
            <v>N</v>
          </cell>
          <cell r="AF175" t="str">
            <v>N</v>
          </cell>
          <cell r="AG175" t="str">
            <v>2U</v>
          </cell>
          <cell r="AH175" t="str">
            <v>2U</v>
          </cell>
          <cell r="AI175" t="str">
            <v>2U</v>
          </cell>
          <cell r="AJ175">
            <v>0</v>
          </cell>
          <cell r="AK175">
            <v>0</v>
          </cell>
          <cell r="AL175">
            <v>0</v>
          </cell>
          <cell r="AM175">
            <v>9.5000000000000001E-2</v>
          </cell>
          <cell r="AN175">
            <v>9.5000000000000001E-2</v>
          </cell>
          <cell r="AO175">
            <v>9.5000000000000001E-2</v>
          </cell>
          <cell r="AP175">
            <v>0.55000000000000004</v>
          </cell>
          <cell r="AQ175">
            <v>0.55000000000000004</v>
          </cell>
          <cell r="AR175">
            <v>0.55000000000000004</v>
          </cell>
          <cell r="AS175">
            <v>0.92500000000000004</v>
          </cell>
          <cell r="AT175">
            <v>0.92500000000000004</v>
          </cell>
          <cell r="AU175">
            <v>0.92500000000000004</v>
          </cell>
          <cell r="AV175">
            <v>8617</v>
          </cell>
          <cell r="AW175">
            <v>9938</v>
          </cell>
          <cell r="AX175">
            <v>10929</v>
          </cell>
          <cell r="AY175">
            <v>819</v>
          </cell>
          <cell r="AZ175">
            <v>944</v>
          </cell>
          <cell r="BA175">
            <v>1038</v>
          </cell>
          <cell r="BB175">
            <v>1938</v>
          </cell>
          <cell r="BC175">
            <v>1938</v>
          </cell>
          <cell r="BD175">
            <v>1938</v>
          </cell>
          <cell r="BE175">
            <v>2460</v>
          </cell>
          <cell r="BF175">
            <v>2460</v>
          </cell>
          <cell r="BG175">
            <v>2460</v>
          </cell>
          <cell r="BH175">
            <v>0.42299999999999999</v>
          </cell>
          <cell r="BI175">
            <v>0.48699999999999999</v>
          </cell>
          <cell r="BJ175">
            <v>0.53600000000000003</v>
          </cell>
          <cell r="BK175">
            <v>0.33300000000000002</v>
          </cell>
          <cell r="BL175">
            <v>0.38400000000000001</v>
          </cell>
          <cell r="BM175">
            <v>0.42199999999999999</v>
          </cell>
          <cell r="BN175" t="str">
            <v>C</v>
          </cell>
          <cell r="BO175" t="str">
            <v>C</v>
          </cell>
          <cell r="BP175" t="str">
            <v>C</v>
          </cell>
          <cell r="BQ175" t="str">
            <v>NMC</v>
          </cell>
          <cell r="BR175" t="str">
            <v>NMC</v>
          </cell>
          <cell r="BS175" t="str">
            <v>NMC</v>
          </cell>
          <cell r="BT175">
            <v>8617</v>
          </cell>
          <cell r="BU175">
            <v>9938</v>
          </cell>
          <cell r="BV175">
            <v>10929</v>
          </cell>
          <cell r="BW175">
            <v>2040</v>
          </cell>
          <cell r="BX175">
            <v>2040</v>
          </cell>
          <cell r="BY175">
            <v>2040</v>
          </cell>
          <cell r="BZ175">
            <v>2590</v>
          </cell>
          <cell r="CA175">
            <v>2590</v>
          </cell>
          <cell r="CB175">
            <v>2590</v>
          </cell>
          <cell r="CC175">
            <v>0.40100000000000002</v>
          </cell>
          <cell r="CD175">
            <v>0.46300000000000002</v>
          </cell>
          <cell r="CE175">
            <v>0.50900000000000001</v>
          </cell>
          <cell r="CF175">
            <v>0.316</v>
          </cell>
          <cell r="CG175">
            <v>0.36399999999999999</v>
          </cell>
          <cell r="CH175">
            <v>0.40100000000000002</v>
          </cell>
          <cell r="CI175" t="str">
            <v>C</v>
          </cell>
          <cell r="CJ175" t="str">
            <v>C</v>
          </cell>
          <cell r="CK175" t="str">
            <v>C</v>
          </cell>
          <cell r="CL175" t="str">
            <v>N</v>
          </cell>
        </row>
        <row r="176">
          <cell r="B176" t="str">
            <v>20210</v>
          </cell>
          <cell r="C176" t="str">
            <v>LANDOVER BLVD</v>
          </cell>
          <cell r="D176" t="str">
            <v>NORTHCLIFFE BLVD</v>
          </cell>
          <cell r="E176" t="str">
            <v>S. MARINER BLVD (CR587)</v>
          </cell>
          <cell r="F176" t="str">
            <v>96</v>
          </cell>
          <cell r="G176" t="str">
            <v>B</v>
          </cell>
          <cell r="H176">
            <v>1.0487</v>
          </cell>
          <cell r="I176">
            <v>94</v>
          </cell>
          <cell r="J176">
            <v>95</v>
          </cell>
          <cell r="K176">
            <v>97</v>
          </cell>
          <cell r="L176" t="str">
            <v>T</v>
          </cell>
          <cell r="M176" t="str">
            <v>T</v>
          </cell>
          <cell r="N176" t="str">
            <v>T</v>
          </cell>
          <cell r="O176" t="str">
            <v>D</v>
          </cell>
          <cell r="P176" t="str">
            <v>D</v>
          </cell>
          <cell r="Q176" t="str">
            <v>D</v>
          </cell>
          <cell r="R176" t="str">
            <v>NMC</v>
          </cell>
          <cell r="S176" t="str">
            <v>NMC</v>
          </cell>
          <cell r="T176" t="str">
            <v>NMC</v>
          </cell>
          <cell r="U176">
            <v>3</v>
          </cell>
          <cell r="V176">
            <v>3</v>
          </cell>
          <cell r="W176">
            <v>3</v>
          </cell>
          <cell r="X176" t="str">
            <v>CR</v>
          </cell>
          <cell r="Y176" t="str">
            <v>CR</v>
          </cell>
          <cell r="Z176" t="str">
            <v>CR</v>
          </cell>
          <cell r="AA176">
            <v>0</v>
          </cell>
          <cell r="AB176">
            <v>0</v>
          </cell>
          <cell r="AC176">
            <v>0</v>
          </cell>
          <cell r="AD176" t="str">
            <v>N</v>
          </cell>
          <cell r="AE176" t="str">
            <v>N</v>
          </cell>
          <cell r="AF176" t="str">
            <v>N</v>
          </cell>
          <cell r="AG176" t="str">
            <v>2U</v>
          </cell>
          <cell r="AH176" t="str">
            <v>2U</v>
          </cell>
          <cell r="AI176" t="str">
            <v>2U</v>
          </cell>
          <cell r="AJ176">
            <v>0</v>
          </cell>
          <cell r="AK176">
            <v>0</v>
          </cell>
          <cell r="AL176">
            <v>0</v>
          </cell>
          <cell r="AM176">
            <v>9.5000000000000001E-2</v>
          </cell>
          <cell r="AN176">
            <v>9.5000000000000001E-2</v>
          </cell>
          <cell r="AO176">
            <v>9.5000000000000001E-2</v>
          </cell>
          <cell r="AP176">
            <v>0.55000000000000004</v>
          </cell>
          <cell r="AQ176">
            <v>0.55000000000000004</v>
          </cell>
          <cell r="AR176">
            <v>0.55000000000000004</v>
          </cell>
          <cell r="AS176">
            <v>0.92500000000000004</v>
          </cell>
          <cell r="AT176">
            <v>0.92500000000000004</v>
          </cell>
          <cell r="AU176">
            <v>0.92500000000000004</v>
          </cell>
          <cell r="AV176">
            <v>8617</v>
          </cell>
          <cell r="AW176">
            <v>9938</v>
          </cell>
          <cell r="AX176">
            <v>10929</v>
          </cell>
          <cell r="AY176">
            <v>819</v>
          </cell>
          <cell r="AZ176">
            <v>944</v>
          </cell>
          <cell r="BA176">
            <v>1038</v>
          </cell>
          <cell r="BB176">
            <v>1938</v>
          </cell>
          <cell r="BC176">
            <v>1938</v>
          </cell>
          <cell r="BD176">
            <v>1938</v>
          </cell>
          <cell r="BE176">
            <v>2460</v>
          </cell>
          <cell r="BF176">
            <v>2460</v>
          </cell>
          <cell r="BG176">
            <v>2460</v>
          </cell>
          <cell r="BH176">
            <v>0.42299999999999999</v>
          </cell>
          <cell r="BI176">
            <v>0.48699999999999999</v>
          </cell>
          <cell r="BJ176">
            <v>0.53600000000000003</v>
          </cell>
          <cell r="BK176">
            <v>0.33300000000000002</v>
          </cell>
          <cell r="BL176">
            <v>0.38400000000000001</v>
          </cell>
          <cell r="BM176">
            <v>0.42199999999999999</v>
          </cell>
          <cell r="BN176" t="str">
            <v>C</v>
          </cell>
          <cell r="BO176" t="str">
            <v>C</v>
          </cell>
          <cell r="BP176" t="str">
            <v>C</v>
          </cell>
          <cell r="BQ176" t="str">
            <v>NMC</v>
          </cell>
          <cell r="BR176" t="str">
            <v>NMC</v>
          </cell>
          <cell r="BS176" t="str">
            <v>NMC</v>
          </cell>
          <cell r="BT176">
            <v>8617</v>
          </cell>
          <cell r="BU176">
            <v>9938</v>
          </cell>
          <cell r="BV176">
            <v>10929</v>
          </cell>
          <cell r="BW176">
            <v>2040</v>
          </cell>
          <cell r="BX176">
            <v>2040</v>
          </cell>
          <cell r="BY176">
            <v>2040</v>
          </cell>
          <cell r="BZ176">
            <v>2590</v>
          </cell>
          <cell r="CA176">
            <v>2590</v>
          </cell>
          <cell r="CB176">
            <v>2590</v>
          </cell>
          <cell r="CC176">
            <v>0.40100000000000002</v>
          </cell>
          <cell r="CD176">
            <v>0.46300000000000002</v>
          </cell>
          <cell r="CE176">
            <v>0.50900000000000001</v>
          </cell>
          <cell r="CF176">
            <v>0.316</v>
          </cell>
          <cell r="CG176">
            <v>0.36399999999999999</v>
          </cell>
          <cell r="CH176">
            <v>0.40100000000000002</v>
          </cell>
          <cell r="CI176" t="str">
            <v>C</v>
          </cell>
          <cell r="CJ176" t="str">
            <v>C</v>
          </cell>
          <cell r="CK176" t="str">
            <v>C</v>
          </cell>
          <cell r="CL176" t="str">
            <v>N</v>
          </cell>
        </row>
        <row r="177">
          <cell r="B177" t="str">
            <v>20545.1</v>
          </cell>
          <cell r="C177" t="str">
            <v>LANDOVER BLVD</v>
          </cell>
          <cell r="D177" t="str">
            <v>S. MARINER BLVD (CR587)</v>
          </cell>
          <cell r="E177" t="str">
            <v>ELGIN BLVD</v>
          </cell>
          <cell r="F177" t="str">
            <v>96</v>
          </cell>
          <cell r="G177" t="str">
            <v>B</v>
          </cell>
          <cell r="H177">
            <v>1.0487</v>
          </cell>
          <cell r="I177">
            <v>95</v>
          </cell>
          <cell r="J177">
            <v>96</v>
          </cell>
          <cell r="K177">
            <v>98</v>
          </cell>
          <cell r="L177" t="str">
            <v>T</v>
          </cell>
          <cell r="M177" t="str">
            <v>T</v>
          </cell>
          <cell r="N177" t="str">
            <v>T</v>
          </cell>
          <cell r="O177" t="str">
            <v>D</v>
          </cell>
          <cell r="P177" t="str">
            <v>D</v>
          </cell>
          <cell r="Q177" t="str">
            <v>D</v>
          </cell>
          <cell r="R177" t="str">
            <v>NMC</v>
          </cell>
          <cell r="S177" t="str">
            <v>NMC</v>
          </cell>
          <cell r="T177" t="str">
            <v>NMC</v>
          </cell>
          <cell r="U177">
            <v>3</v>
          </cell>
          <cell r="V177">
            <v>3</v>
          </cell>
          <cell r="W177">
            <v>3</v>
          </cell>
          <cell r="X177" t="str">
            <v>CR</v>
          </cell>
          <cell r="Y177" t="str">
            <v>CR</v>
          </cell>
          <cell r="Z177" t="str">
            <v>CR</v>
          </cell>
          <cell r="AA177">
            <v>0</v>
          </cell>
          <cell r="AB177">
            <v>0</v>
          </cell>
          <cell r="AC177">
            <v>0</v>
          </cell>
          <cell r="AD177" t="str">
            <v>N</v>
          </cell>
          <cell r="AE177" t="str">
            <v>N</v>
          </cell>
          <cell r="AF177" t="str">
            <v>N</v>
          </cell>
          <cell r="AG177" t="str">
            <v>2U</v>
          </cell>
          <cell r="AH177" t="str">
            <v>2U</v>
          </cell>
          <cell r="AI177" t="str">
            <v>2U</v>
          </cell>
          <cell r="AJ177">
            <v>0</v>
          </cell>
          <cell r="AK177">
            <v>0</v>
          </cell>
          <cell r="AL177">
            <v>0</v>
          </cell>
          <cell r="AM177">
            <v>9.7000000000000003E-2</v>
          </cell>
          <cell r="AN177">
            <v>9.7000000000000003E-2</v>
          </cell>
          <cell r="AO177">
            <v>9.7000000000000003E-2</v>
          </cell>
          <cell r="AP177">
            <v>0.55000000000000004</v>
          </cell>
          <cell r="AQ177">
            <v>0.55000000000000004</v>
          </cell>
          <cell r="AR177">
            <v>0.55000000000000004</v>
          </cell>
          <cell r="AS177">
            <v>0.91</v>
          </cell>
          <cell r="AT177">
            <v>0.91</v>
          </cell>
          <cell r="AU177">
            <v>0.91</v>
          </cell>
          <cell r="AV177">
            <v>8617</v>
          </cell>
          <cell r="AW177">
            <v>9938</v>
          </cell>
          <cell r="AX177">
            <v>10929</v>
          </cell>
          <cell r="AY177">
            <v>836</v>
          </cell>
          <cell r="AZ177">
            <v>964</v>
          </cell>
          <cell r="BA177">
            <v>1060</v>
          </cell>
          <cell r="BB177">
            <v>1530</v>
          </cell>
          <cell r="BC177">
            <v>1530</v>
          </cell>
          <cell r="BD177">
            <v>1530</v>
          </cell>
          <cell r="BE177">
            <v>1942</v>
          </cell>
          <cell r="BF177">
            <v>1942</v>
          </cell>
          <cell r="BG177">
            <v>1942</v>
          </cell>
          <cell r="BH177">
            <v>0.54600000000000004</v>
          </cell>
          <cell r="BI177">
            <v>0.63</v>
          </cell>
          <cell r="BJ177">
            <v>0.69299999999999995</v>
          </cell>
          <cell r="BK177">
            <v>0.43</v>
          </cell>
          <cell r="BL177">
            <v>0.496</v>
          </cell>
          <cell r="BM177">
            <v>0.54600000000000004</v>
          </cell>
          <cell r="BN177" t="str">
            <v>C</v>
          </cell>
          <cell r="BO177" t="str">
            <v>C</v>
          </cell>
          <cell r="BP177" t="str">
            <v>C</v>
          </cell>
          <cell r="BQ177" t="str">
            <v>NMC</v>
          </cell>
          <cell r="BR177" t="str">
            <v>NMC</v>
          </cell>
          <cell r="BS177" t="str">
            <v>NMC</v>
          </cell>
          <cell r="BT177">
            <v>8617</v>
          </cell>
          <cell r="BU177">
            <v>9938</v>
          </cell>
          <cell r="BV177">
            <v>10929</v>
          </cell>
          <cell r="BW177">
            <v>2040</v>
          </cell>
          <cell r="BX177">
            <v>2040</v>
          </cell>
          <cell r="BY177">
            <v>2040</v>
          </cell>
          <cell r="BZ177">
            <v>2590</v>
          </cell>
          <cell r="CA177">
            <v>2590</v>
          </cell>
          <cell r="CB177">
            <v>2590</v>
          </cell>
          <cell r="CC177">
            <v>0.41</v>
          </cell>
          <cell r="CD177">
            <v>0.47299999999999998</v>
          </cell>
          <cell r="CE177">
            <v>0.52</v>
          </cell>
          <cell r="CF177">
            <v>0.32300000000000001</v>
          </cell>
          <cell r="CG177">
            <v>0.372</v>
          </cell>
          <cell r="CH177">
            <v>0.40899999999999997</v>
          </cell>
          <cell r="CI177" t="str">
            <v>C</v>
          </cell>
          <cell r="CJ177" t="str">
            <v>C</v>
          </cell>
          <cell r="CK177" t="str">
            <v>C</v>
          </cell>
          <cell r="CL177" t="str">
            <v>N</v>
          </cell>
        </row>
        <row r="178">
          <cell r="B178" t="str">
            <v>20545.2</v>
          </cell>
          <cell r="C178" t="str">
            <v>LANDOVER BLVD</v>
          </cell>
          <cell r="D178" t="str">
            <v>ELGIN BLVD</v>
          </cell>
          <cell r="E178" t="str">
            <v>N. MARINER BLVD (CR587)</v>
          </cell>
          <cell r="F178" t="str">
            <v>96</v>
          </cell>
          <cell r="G178" t="str">
            <v>B</v>
          </cell>
          <cell r="H178">
            <v>1.0487</v>
          </cell>
          <cell r="I178">
            <v>95</v>
          </cell>
          <cell r="J178">
            <v>96</v>
          </cell>
          <cell r="K178">
            <v>98</v>
          </cell>
          <cell r="L178" t="str">
            <v>T</v>
          </cell>
          <cell r="M178" t="str">
            <v>T</v>
          </cell>
          <cell r="N178" t="str">
            <v>T</v>
          </cell>
          <cell r="O178" t="str">
            <v>D</v>
          </cell>
          <cell r="P178" t="str">
            <v>D</v>
          </cell>
          <cell r="Q178" t="str">
            <v>D</v>
          </cell>
          <cell r="R178" t="str">
            <v>NMC</v>
          </cell>
          <cell r="S178" t="str">
            <v>NMC</v>
          </cell>
          <cell r="T178" t="str">
            <v>NMC</v>
          </cell>
          <cell r="U178">
            <v>3</v>
          </cell>
          <cell r="V178">
            <v>3</v>
          </cell>
          <cell r="W178">
            <v>3</v>
          </cell>
          <cell r="X178" t="str">
            <v>CR</v>
          </cell>
          <cell r="Y178" t="str">
            <v>CR</v>
          </cell>
          <cell r="Z178" t="str">
            <v>CR</v>
          </cell>
          <cell r="AA178">
            <v>0</v>
          </cell>
          <cell r="AB178">
            <v>0</v>
          </cell>
          <cell r="AC178">
            <v>0</v>
          </cell>
          <cell r="AD178" t="str">
            <v>N</v>
          </cell>
          <cell r="AE178" t="str">
            <v>N</v>
          </cell>
          <cell r="AF178" t="str">
            <v>N</v>
          </cell>
          <cell r="AG178" t="str">
            <v>2U</v>
          </cell>
          <cell r="AH178" t="str">
            <v>2U</v>
          </cell>
          <cell r="AI178" t="str">
            <v>2U</v>
          </cell>
          <cell r="AJ178">
            <v>0</v>
          </cell>
          <cell r="AK178">
            <v>0</v>
          </cell>
          <cell r="AL178">
            <v>0</v>
          </cell>
          <cell r="AM178">
            <v>9.7000000000000003E-2</v>
          </cell>
          <cell r="AN178">
            <v>9.7000000000000003E-2</v>
          </cell>
          <cell r="AO178">
            <v>9.7000000000000003E-2</v>
          </cell>
          <cell r="AP178">
            <v>0.55000000000000004</v>
          </cell>
          <cell r="AQ178">
            <v>0.55000000000000004</v>
          </cell>
          <cell r="AR178">
            <v>0.55000000000000004</v>
          </cell>
          <cell r="AS178">
            <v>0.91</v>
          </cell>
          <cell r="AT178">
            <v>0.91</v>
          </cell>
          <cell r="AU178">
            <v>0.91</v>
          </cell>
          <cell r="AV178">
            <v>8617</v>
          </cell>
          <cell r="AW178">
            <v>9938</v>
          </cell>
          <cell r="AX178">
            <v>10929</v>
          </cell>
          <cell r="AY178">
            <v>836</v>
          </cell>
          <cell r="AZ178">
            <v>964</v>
          </cell>
          <cell r="BA178">
            <v>1060</v>
          </cell>
          <cell r="BB178">
            <v>1530</v>
          </cell>
          <cell r="BC178">
            <v>1530</v>
          </cell>
          <cell r="BD178">
            <v>1530</v>
          </cell>
          <cell r="BE178">
            <v>1942</v>
          </cell>
          <cell r="BF178">
            <v>1942</v>
          </cell>
          <cell r="BG178">
            <v>1942</v>
          </cell>
          <cell r="BH178">
            <v>0.54600000000000004</v>
          </cell>
          <cell r="BI178">
            <v>0.63</v>
          </cell>
          <cell r="BJ178">
            <v>0.69299999999999995</v>
          </cell>
          <cell r="BK178">
            <v>0.43</v>
          </cell>
          <cell r="BL178">
            <v>0.496</v>
          </cell>
          <cell r="BM178">
            <v>0.54600000000000004</v>
          </cell>
          <cell r="BN178" t="str">
            <v>C</v>
          </cell>
          <cell r="BO178" t="str">
            <v>C</v>
          </cell>
          <cell r="BP178" t="str">
            <v>C</v>
          </cell>
          <cell r="BQ178" t="str">
            <v>NMC</v>
          </cell>
          <cell r="BR178" t="str">
            <v>NMC</v>
          </cell>
          <cell r="BS178" t="str">
            <v>NMC</v>
          </cell>
          <cell r="BT178">
            <v>8617</v>
          </cell>
          <cell r="BU178">
            <v>9938</v>
          </cell>
          <cell r="BV178">
            <v>10929</v>
          </cell>
          <cell r="BW178">
            <v>2040</v>
          </cell>
          <cell r="BX178">
            <v>2040</v>
          </cell>
          <cell r="BY178">
            <v>2040</v>
          </cell>
          <cell r="BZ178">
            <v>2590</v>
          </cell>
          <cell r="CA178">
            <v>2590</v>
          </cell>
          <cell r="CB178">
            <v>2590</v>
          </cell>
          <cell r="CC178">
            <v>0.41</v>
          </cell>
          <cell r="CD178">
            <v>0.47299999999999998</v>
          </cell>
          <cell r="CE178">
            <v>0.52</v>
          </cell>
          <cell r="CF178">
            <v>0.32300000000000001</v>
          </cell>
          <cell r="CG178">
            <v>0.372</v>
          </cell>
          <cell r="CH178">
            <v>0.40899999999999997</v>
          </cell>
          <cell r="CI178" t="str">
            <v>C</v>
          </cell>
          <cell r="CJ178" t="str">
            <v>C</v>
          </cell>
          <cell r="CK178" t="str">
            <v>C</v>
          </cell>
          <cell r="CL178" t="str">
            <v>N</v>
          </cell>
        </row>
        <row r="179">
          <cell r="B179" t="str">
            <v>20560</v>
          </cell>
          <cell r="C179" t="str">
            <v>LELANI DR</v>
          </cell>
          <cell r="D179" t="str">
            <v>CENTRALIA RD</v>
          </cell>
          <cell r="E179" t="str">
            <v>KNUCKEY RD</v>
          </cell>
          <cell r="F179" t="str">
            <v/>
          </cell>
          <cell r="G179" t="str">
            <v>E</v>
          </cell>
          <cell r="H179">
            <v>1.02</v>
          </cell>
          <cell r="I179">
            <v>96</v>
          </cell>
          <cell r="J179">
            <v>97</v>
          </cell>
          <cell r="K179">
            <v>99</v>
          </cell>
          <cell r="L179" t="str">
            <v>T</v>
          </cell>
          <cell r="M179" t="str">
            <v>T</v>
          </cell>
          <cell r="N179" t="str">
            <v>T</v>
          </cell>
          <cell r="O179" t="str">
            <v>D</v>
          </cell>
          <cell r="P179" t="str">
            <v>D</v>
          </cell>
          <cell r="Q179" t="str">
            <v>D</v>
          </cell>
          <cell r="R179" t="str">
            <v>NMC</v>
          </cell>
          <cell r="S179" t="str">
            <v>NMC</v>
          </cell>
          <cell r="T179" t="str">
            <v>NMC</v>
          </cell>
          <cell r="U179">
            <v>3</v>
          </cell>
          <cell r="V179">
            <v>3</v>
          </cell>
          <cell r="W179">
            <v>3</v>
          </cell>
          <cell r="X179" t="str">
            <v>CR</v>
          </cell>
          <cell r="Y179" t="str">
            <v>CR</v>
          </cell>
          <cell r="Z179" t="str">
            <v>CR</v>
          </cell>
          <cell r="AA179">
            <v>0</v>
          </cell>
          <cell r="AB179">
            <v>0</v>
          </cell>
          <cell r="AC179">
            <v>0</v>
          </cell>
          <cell r="AD179" t="str">
            <v>N</v>
          </cell>
          <cell r="AE179" t="str">
            <v>N</v>
          </cell>
          <cell r="AF179" t="str">
            <v>N</v>
          </cell>
          <cell r="AG179" t="str">
            <v>2U</v>
          </cell>
          <cell r="AH179" t="str">
            <v>2U</v>
          </cell>
          <cell r="AI179" t="str">
            <v>2U</v>
          </cell>
          <cell r="AJ179">
            <v>0</v>
          </cell>
          <cell r="AK179">
            <v>0</v>
          </cell>
          <cell r="AL179">
            <v>0</v>
          </cell>
          <cell r="AM179">
            <v>9.5000000000000001E-2</v>
          </cell>
          <cell r="AN179">
            <v>9.5000000000000001E-2</v>
          </cell>
          <cell r="AO179">
            <v>9.5000000000000001E-2</v>
          </cell>
          <cell r="AP179">
            <v>0.55000000000000004</v>
          </cell>
          <cell r="AQ179">
            <v>0.55000000000000004</v>
          </cell>
          <cell r="AR179">
            <v>0.55000000000000004</v>
          </cell>
          <cell r="AS179">
            <v>0.92500000000000004</v>
          </cell>
          <cell r="AT179">
            <v>0.92500000000000004</v>
          </cell>
          <cell r="AU179">
            <v>0.92500000000000004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1938</v>
          </cell>
          <cell r="BC179">
            <v>1938</v>
          </cell>
          <cell r="BD179">
            <v>1938</v>
          </cell>
          <cell r="BE179">
            <v>2460</v>
          </cell>
          <cell r="BF179">
            <v>2460</v>
          </cell>
          <cell r="BG179">
            <v>2460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Q179" t="str">
            <v>NMC</v>
          </cell>
          <cell r="BR179" t="str">
            <v>NMC</v>
          </cell>
          <cell r="BS179" t="str">
            <v>NMC</v>
          </cell>
          <cell r="BT179">
            <v>0</v>
          </cell>
          <cell r="BU179">
            <v>0</v>
          </cell>
          <cell r="BV179">
            <v>0</v>
          </cell>
          <cell r="BW179">
            <v>2040</v>
          </cell>
          <cell r="BX179">
            <v>2040</v>
          </cell>
          <cell r="BY179">
            <v>2040</v>
          </cell>
          <cell r="BZ179">
            <v>2590</v>
          </cell>
          <cell r="CA179">
            <v>2590</v>
          </cell>
          <cell r="CB179">
            <v>2590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L179" t="str">
            <v>N</v>
          </cell>
        </row>
        <row r="180">
          <cell r="B180" t="str">
            <v>11120</v>
          </cell>
          <cell r="C180" t="str">
            <v>LINDEN DR</v>
          </cell>
          <cell r="D180" t="str">
            <v>COUNTY LINE RD</v>
          </cell>
          <cell r="E180" t="str">
            <v>ORIANA DR</v>
          </cell>
          <cell r="F180" t="str">
            <v>69</v>
          </cell>
          <cell r="G180" t="str">
            <v>E</v>
          </cell>
          <cell r="H180">
            <v>1.02</v>
          </cell>
          <cell r="I180">
            <v>97</v>
          </cell>
          <cell r="J180">
            <v>98</v>
          </cell>
          <cell r="K180">
            <v>100</v>
          </cell>
          <cell r="L180" t="str">
            <v>T</v>
          </cell>
          <cell r="M180" t="str">
            <v>T</v>
          </cell>
          <cell r="N180" t="str">
            <v>T</v>
          </cell>
          <cell r="O180" t="str">
            <v>D</v>
          </cell>
          <cell r="P180" t="str">
            <v>D</v>
          </cell>
          <cell r="Q180" t="str">
            <v>D</v>
          </cell>
          <cell r="R180" t="str">
            <v>NA</v>
          </cell>
          <cell r="S180" t="str">
            <v>NA</v>
          </cell>
          <cell r="T180" t="str">
            <v>NA</v>
          </cell>
          <cell r="U180">
            <v>2</v>
          </cell>
          <cell r="V180">
            <v>2</v>
          </cell>
          <cell r="W180">
            <v>2</v>
          </cell>
          <cell r="X180" t="str">
            <v>CR</v>
          </cell>
          <cell r="Y180" t="str">
            <v>CR</v>
          </cell>
          <cell r="Z180" t="str">
            <v>CR</v>
          </cell>
          <cell r="AA180">
            <v>0</v>
          </cell>
          <cell r="AB180">
            <v>0</v>
          </cell>
          <cell r="AC180">
            <v>0</v>
          </cell>
          <cell r="AD180" t="str">
            <v>N</v>
          </cell>
          <cell r="AE180" t="str">
            <v>N</v>
          </cell>
          <cell r="AF180" t="str">
            <v>N</v>
          </cell>
          <cell r="AG180" t="str">
            <v>2U</v>
          </cell>
          <cell r="AH180" t="str">
            <v>2U</v>
          </cell>
          <cell r="AI180" t="str">
            <v>2U</v>
          </cell>
          <cell r="AJ180">
            <v>0</v>
          </cell>
          <cell r="AK180">
            <v>0</v>
          </cell>
          <cell r="AL180">
            <v>0</v>
          </cell>
          <cell r="AM180">
            <v>9.4E-2</v>
          </cell>
          <cell r="AN180">
            <v>9.4E-2</v>
          </cell>
          <cell r="AO180">
            <v>9.4E-2</v>
          </cell>
          <cell r="AP180">
            <v>0.55000000000000004</v>
          </cell>
          <cell r="AQ180">
            <v>0.55000000000000004</v>
          </cell>
          <cell r="AR180">
            <v>0.55000000000000004</v>
          </cell>
          <cell r="AS180">
            <v>0.92500000000000004</v>
          </cell>
          <cell r="AT180">
            <v>0.92500000000000004</v>
          </cell>
          <cell r="AU180">
            <v>0.92500000000000004</v>
          </cell>
          <cell r="AV180">
            <v>3816</v>
          </cell>
          <cell r="AW180">
            <v>4050</v>
          </cell>
          <cell r="AX180">
            <v>4213</v>
          </cell>
          <cell r="AY180">
            <v>359</v>
          </cell>
          <cell r="AZ180">
            <v>381</v>
          </cell>
          <cell r="BA180">
            <v>396</v>
          </cell>
          <cell r="BB180">
            <v>1560</v>
          </cell>
          <cell r="BC180">
            <v>1560</v>
          </cell>
          <cell r="BD180">
            <v>1560</v>
          </cell>
          <cell r="BE180">
            <v>1965</v>
          </cell>
          <cell r="BF180">
            <v>1965</v>
          </cell>
          <cell r="BG180">
            <v>1965</v>
          </cell>
          <cell r="BH180">
            <v>0.23</v>
          </cell>
          <cell r="BI180">
            <v>0.24399999999999999</v>
          </cell>
          <cell r="BJ180">
            <v>0.254</v>
          </cell>
          <cell r="BK180">
            <v>0.183</v>
          </cell>
          <cell r="BL180">
            <v>0.19400000000000001</v>
          </cell>
          <cell r="BM180">
            <v>0.20200000000000001</v>
          </cell>
          <cell r="BN180" t="str">
            <v>B</v>
          </cell>
          <cell r="BO180" t="str">
            <v>B</v>
          </cell>
          <cell r="BP180" t="str">
            <v>B</v>
          </cell>
          <cell r="BQ180" t="str">
            <v>NA</v>
          </cell>
          <cell r="BR180" t="str">
            <v>NA</v>
          </cell>
          <cell r="BS180" t="str">
            <v>NA</v>
          </cell>
          <cell r="BT180">
            <v>3816</v>
          </cell>
          <cell r="BU180">
            <v>4050</v>
          </cell>
          <cell r="BV180">
            <v>4213</v>
          </cell>
          <cell r="BW180">
            <v>2080</v>
          </cell>
          <cell r="BX180">
            <v>2080</v>
          </cell>
          <cell r="BY180">
            <v>2080</v>
          </cell>
          <cell r="BZ180">
            <v>2620</v>
          </cell>
          <cell r="CA180">
            <v>2620</v>
          </cell>
          <cell r="CB180">
            <v>2620</v>
          </cell>
          <cell r="CC180">
            <v>0.17299999999999999</v>
          </cell>
          <cell r="CD180">
            <v>0.183</v>
          </cell>
          <cell r="CE180">
            <v>0.19</v>
          </cell>
          <cell r="CF180">
            <v>0.13700000000000001</v>
          </cell>
          <cell r="CG180">
            <v>0.14499999999999999</v>
          </cell>
          <cell r="CH180">
            <v>0.151</v>
          </cell>
          <cell r="CI180" t="str">
            <v>B</v>
          </cell>
          <cell r="CJ180" t="str">
            <v>B</v>
          </cell>
          <cell r="CK180" t="str">
            <v>B</v>
          </cell>
          <cell r="CL180" t="str">
            <v>N</v>
          </cell>
        </row>
        <row r="181">
          <cell r="B181" t="str">
            <v>11130</v>
          </cell>
          <cell r="C181" t="str">
            <v>LINDEN DR</v>
          </cell>
          <cell r="D181" t="str">
            <v>ORIANA DR</v>
          </cell>
          <cell r="E181" t="str">
            <v>CORONADO DR</v>
          </cell>
          <cell r="F181" t="str">
            <v>69</v>
          </cell>
          <cell r="G181" t="str">
            <v>E</v>
          </cell>
          <cell r="H181">
            <v>1.02</v>
          </cell>
          <cell r="I181">
            <v>97</v>
          </cell>
          <cell r="J181">
            <v>98</v>
          </cell>
          <cell r="K181">
            <v>100</v>
          </cell>
          <cell r="L181" t="str">
            <v>T</v>
          </cell>
          <cell r="M181" t="str">
            <v>T</v>
          </cell>
          <cell r="N181" t="str">
            <v>T</v>
          </cell>
          <cell r="O181" t="str">
            <v>D</v>
          </cell>
          <cell r="P181" t="str">
            <v>D</v>
          </cell>
          <cell r="Q181" t="str">
            <v>D</v>
          </cell>
          <cell r="R181" t="str">
            <v>NA</v>
          </cell>
          <cell r="S181" t="str">
            <v>NA</v>
          </cell>
          <cell r="T181" t="str">
            <v>NA</v>
          </cell>
          <cell r="U181">
            <v>2</v>
          </cell>
          <cell r="V181">
            <v>2</v>
          </cell>
          <cell r="W181">
            <v>2</v>
          </cell>
          <cell r="X181" t="str">
            <v>CR</v>
          </cell>
          <cell r="Y181" t="str">
            <v>CR</v>
          </cell>
          <cell r="Z181" t="str">
            <v>CR</v>
          </cell>
          <cell r="AA181">
            <v>0</v>
          </cell>
          <cell r="AB181">
            <v>0</v>
          </cell>
          <cell r="AC181">
            <v>0</v>
          </cell>
          <cell r="AD181" t="str">
            <v>N</v>
          </cell>
          <cell r="AE181" t="str">
            <v>N</v>
          </cell>
          <cell r="AF181" t="str">
            <v>N</v>
          </cell>
          <cell r="AG181" t="str">
            <v>2U</v>
          </cell>
          <cell r="AH181" t="str">
            <v>2U</v>
          </cell>
          <cell r="AI181" t="str">
            <v>2U</v>
          </cell>
          <cell r="AJ181">
            <v>0</v>
          </cell>
          <cell r="AK181">
            <v>0</v>
          </cell>
          <cell r="AL181">
            <v>0</v>
          </cell>
          <cell r="AM181">
            <v>9.4E-2</v>
          </cell>
          <cell r="AN181">
            <v>9.4E-2</v>
          </cell>
          <cell r="AO181">
            <v>9.4E-2</v>
          </cell>
          <cell r="AP181">
            <v>0.55000000000000004</v>
          </cell>
          <cell r="AQ181">
            <v>0.55000000000000004</v>
          </cell>
          <cell r="AR181">
            <v>0.55000000000000004</v>
          </cell>
          <cell r="AS181">
            <v>0.92500000000000004</v>
          </cell>
          <cell r="AT181">
            <v>0.92500000000000004</v>
          </cell>
          <cell r="AU181">
            <v>0.92500000000000004</v>
          </cell>
          <cell r="AV181">
            <v>3816</v>
          </cell>
          <cell r="AW181">
            <v>4050</v>
          </cell>
          <cell r="AX181">
            <v>4213</v>
          </cell>
          <cell r="AY181">
            <v>359</v>
          </cell>
          <cell r="AZ181">
            <v>381</v>
          </cell>
          <cell r="BA181">
            <v>396</v>
          </cell>
          <cell r="BB181">
            <v>1560</v>
          </cell>
          <cell r="BC181">
            <v>1560</v>
          </cell>
          <cell r="BD181">
            <v>1560</v>
          </cell>
          <cell r="BE181">
            <v>1965</v>
          </cell>
          <cell r="BF181">
            <v>1965</v>
          </cell>
          <cell r="BG181">
            <v>1965</v>
          </cell>
          <cell r="BH181">
            <v>0.23</v>
          </cell>
          <cell r="BI181">
            <v>0.24399999999999999</v>
          </cell>
          <cell r="BJ181">
            <v>0.254</v>
          </cell>
          <cell r="BK181">
            <v>0.183</v>
          </cell>
          <cell r="BL181">
            <v>0.19400000000000001</v>
          </cell>
          <cell r="BM181">
            <v>0.20200000000000001</v>
          </cell>
          <cell r="BN181" t="str">
            <v>B</v>
          </cell>
          <cell r="BO181" t="str">
            <v>B</v>
          </cell>
          <cell r="BP181" t="str">
            <v>B</v>
          </cell>
          <cell r="BQ181" t="str">
            <v>NA</v>
          </cell>
          <cell r="BR181" t="str">
            <v>NA</v>
          </cell>
          <cell r="BS181" t="str">
            <v>NA</v>
          </cell>
          <cell r="BT181">
            <v>3816</v>
          </cell>
          <cell r="BU181">
            <v>4050</v>
          </cell>
          <cell r="BV181">
            <v>4213</v>
          </cell>
          <cell r="BW181">
            <v>2080</v>
          </cell>
          <cell r="BX181">
            <v>2080</v>
          </cell>
          <cell r="BY181">
            <v>2080</v>
          </cell>
          <cell r="BZ181">
            <v>2620</v>
          </cell>
          <cell r="CA181">
            <v>2620</v>
          </cell>
          <cell r="CB181">
            <v>2620</v>
          </cell>
          <cell r="CC181">
            <v>0.17299999999999999</v>
          </cell>
          <cell r="CD181">
            <v>0.183</v>
          </cell>
          <cell r="CE181">
            <v>0.19</v>
          </cell>
          <cell r="CF181">
            <v>0.13700000000000001</v>
          </cell>
          <cell r="CG181">
            <v>0.14499999999999999</v>
          </cell>
          <cell r="CH181">
            <v>0.151</v>
          </cell>
          <cell r="CI181" t="str">
            <v>B</v>
          </cell>
          <cell r="CJ181" t="str">
            <v>B</v>
          </cell>
          <cell r="CK181" t="str">
            <v>B</v>
          </cell>
          <cell r="CL181" t="str">
            <v>N</v>
          </cell>
        </row>
        <row r="182">
          <cell r="B182" t="str">
            <v>11140</v>
          </cell>
          <cell r="C182" t="str">
            <v>LINDEN DR</v>
          </cell>
          <cell r="D182" t="str">
            <v>CORONADO DR</v>
          </cell>
          <cell r="E182" t="str">
            <v>SPRING HILL DR</v>
          </cell>
          <cell r="F182" t="str">
            <v>69</v>
          </cell>
          <cell r="G182" t="str">
            <v>E</v>
          </cell>
          <cell r="H182">
            <v>1.02</v>
          </cell>
          <cell r="I182">
            <v>98</v>
          </cell>
          <cell r="J182">
            <v>99</v>
          </cell>
          <cell r="K182">
            <v>101</v>
          </cell>
          <cell r="L182" t="str">
            <v>T</v>
          </cell>
          <cell r="M182" t="str">
            <v>T</v>
          </cell>
          <cell r="N182" t="str">
            <v>T</v>
          </cell>
          <cell r="O182" t="str">
            <v>D</v>
          </cell>
          <cell r="P182" t="str">
            <v>D</v>
          </cell>
          <cell r="Q182" t="str">
            <v>D</v>
          </cell>
          <cell r="R182" t="str">
            <v>SC</v>
          </cell>
          <cell r="S182" t="str">
            <v>SC</v>
          </cell>
          <cell r="T182" t="str">
            <v>SC</v>
          </cell>
          <cell r="U182">
            <v>2</v>
          </cell>
          <cell r="V182">
            <v>2</v>
          </cell>
          <cell r="W182">
            <v>2</v>
          </cell>
          <cell r="X182" t="str">
            <v>CR</v>
          </cell>
          <cell r="Y182" t="str">
            <v>CR</v>
          </cell>
          <cell r="Z182" t="str">
            <v>CR</v>
          </cell>
          <cell r="AA182">
            <v>0</v>
          </cell>
          <cell r="AB182">
            <v>0</v>
          </cell>
          <cell r="AC182">
            <v>0</v>
          </cell>
          <cell r="AD182" t="str">
            <v>N</v>
          </cell>
          <cell r="AE182" t="str">
            <v>N</v>
          </cell>
          <cell r="AF182" t="str">
            <v>N</v>
          </cell>
          <cell r="AG182" t="str">
            <v>2U</v>
          </cell>
          <cell r="AH182" t="str">
            <v>2U</v>
          </cell>
          <cell r="AI182" t="str">
            <v>2U</v>
          </cell>
          <cell r="AJ182">
            <v>1</v>
          </cell>
          <cell r="AK182">
            <v>1</v>
          </cell>
          <cell r="AL182">
            <v>1</v>
          </cell>
          <cell r="AM182">
            <v>9.7000000000000003E-2</v>
          </cell>
          <cell r="AN182">
            <v>9.7000000000000003E-2</v>
          </cell>
          <cell r="AO182">
            <v>9.7000000000000003E-2</v>
          </cell>
          <cell r="AP182">
            <v>0.55000000000000004</v>
          </cell>
          <cell r="AQ182">
            <v>0.55000000000000004</v>
          </cell>
          <cell r="AR182">
            <v>0.55000000000000004</v>
          </cell>
          <cell r="AS182">
            <v>0.92500000000000004</v>
          </cell>
          <cell r="AT182">
            <v>0.92500000000000004</v>
          </cell>
          <cell r="AU182">
            <v>0.92500000000000004</v>
          </cell>
          <cell r="AV182">
            <v>3816</v>
          </cell>
          <cell r="AW182">
            <v>4050</v>
          </cell>
          <cell r="AX182">
            <v>4213</v>
          </cell>
          <cell r="AY182">
            <v>370</v>
          </cell>
          <cell r="AZ182">
            <v>393</v>
          </cell>
          <cell r="BA182">
            <v>409</v>
          </cell>
          <cell r="BB182">
            <v>1440</v>
          </cell>
          <cell r="BC182">
            <v>1440</v>
          </cell>
          <cell r="BD182">
            <v>1440</v>
          </cell>
          <cell r="BE182">
            <v>1440</v>
          </cell>
          <cell r="BF182">
            <v>1440</v>
          </cell>
          <cell r="BG182">
            <v>1440</v>
          </cell>
          <cell r="BH182">
            <v>0.25700000000000001</v>
          </cell>
          <cell r="BI182">
            <v>0.27300000000000002</v>
          </cell>
          <cell r="BJ182">
            <v>0.28399999999999997</v>
          </cell>
          <cell r="BK182">
            <v>0.25700000000000001</v>
          </cell>
          <cell r="BL182">
            <v>0.27300000000000002</v>
          </cell>
          <cell r="BM182">
            <v>0.28399999999999997</v>
          </cell>
          <cell r="BN182" t="str">
            <v>B</v>
          </cell>
          <cell r="BO182" t="str">
            <v>B</v>
          </cell>
          <cell r="BP182" t="str">
            <v>B</v>
          </cell>
          <cell r="BQ182" t="str">
            <v>SC</v>
          </cell>
          <cell r="BR182" t="str">
            <v>SC</v>
          </cell>
          <cell r="BS182" t="str">
            <v>SC</v>
          </cell>
          <cell r="BT182">
            <v>3816</v>
          </cell>
          <cell r="BU182">
            <v>4050</v>
          </cell>
          <cell r="BV182">
            <v>4213</v>
          </cell>
          <cell r="BW182">
            <v>1440</v>
          </cell>
          <cell r="BX182">
            <v>1440</v>
          </cell>
          <cell r="BY182">
            <v>1440</v>
          </cell>
          <cell r="BZ182">
            <v>1440</v>
          </cell>
          <cell r="CA182">
            <v>1440</v>
          </cell>
          <cell r="CB182">
            <v>1440</v>
          </cell>
          <cell r="CC182">
            <v>0.25700000000000001</v>
          </cell>
          <cell r="CD182">
            <v>0.27300000000000002</v>
          </cell>
          <cell r="CE182">
            <v>0.28399999999999997</v>
          </cell>
          <cell r="CF182">
            <v>0.25700000000000001</v>
          </cell>
          <cell r="CG182">
            <v>0.27300000000000002</v>
          </cell>
          <cell r="CH182">
            <v>0.28399999999999997</v>
          </cell>
          <cell r="CI182" t="str">
            <v>B</v>
          </cell>
          <cell r="CJ182" t="str">
            <v>B</v>
          </cell>
          <cell r="CK182" t="str">
            <v>B</v>
          </cell>
          <cell r="CL182" t="str">
            <v>N</v>
          </cell>
        </row>
        <row r="183">
          <cell r="B183" t="str">
            <v>11150</v>
          </cell>
          <cell r="C183" t="str">
            <v>LINDEN DR</v>
          </cell>
          <cell r="D183" t="str">
            <v>SPRING HILL DR</v>
          </cell>
          <cell r="E183" t="str">
            <v>MARINER BLVD (CR587)</v>
          </cell>
          <cell r="F183" t="str">
            <v>68</v>
          </cell>
          <cell r="G183" t="str">
            <v>A</v>
          </cell>
          <cell r="H183">
            <v>1.0339</v>
          </cell>
          <cell r="I183">
            <v>99</v>
          </cell>
          <cell r="J183">
            <v>100</v>
          </cell>
          <cell r="K183">
            <v>102</v>
          </cell>
          <cell r="L183" t="str">
            <v>T</v>
          </cell>
          <cell r="M183" t="str">
            <v>T</v>
          </cell>
          <cell r="N183" t="str">
            <v>T</v>
          </cell>
          <cell r="O183" t="str">
            <v>D</v>
          </cell>
          <cell r="P183" t="str">
            <v>D</v>
          </cell>
          <cell r="Q183" t="str">
            <v>D</v>
          </cell>
          <cell r="R183" t="str">
            <v>SC</v>
          </cell>
          <cell r="S183" t="str">
            <v>SC</v>
          </cell>
          <cell r="T183" t="str">
            <v>SC</v>
          </cell>
          <cell r="U183">
            <v>2</v>
          </cell>
          <cell r="V183">
            <v>2</v>
          </cell>
          <cell r="W183">
            <v>2</v>
          </cell>
          <cell r="X183" t="str">
            <v>SR</v>
          </cell>
          <cell r="Y183" t="str">
            <v>SR</v>
          </cell>
          <cell r="Z183" t="str">
            <v>SR</v>
          </cell>
          <cell r="AA183">
            <v>0</v>
          </cell>
          <cell r="AB183">
            <v>0</v>
          </cell>
          <cell r="AC183">
            <v>0</v>
          </cell>
          <cell r="AD183" t="str">
            <v>N</v>
          </cell>
          <cell r="AE183" t="str">
            <v>N</v>
          </cell>
          <cell r="AF183" t="str">
            <v>N</v>
          </cell>
          <cell r="AG183" t="str">
            <v>2U</v>
          </cell>
          <cell r="AH183" t="str">
            <v>2U</v>
          </cell>
          <cell r="AI183" t="str">
            <v>2U</v>
          </cell>
          <cell r="AJ183">
            <v>1</v>
          </cell>
          <cell r="AK183">
            <v>1</v>
          </cell>
          <cell r="AL183">
            <v>1</v>
          </cell>
          <cell r="AM183">
            <v>9.7000000000000003E-2</v>
          </cell>
          <cell r="AN183">
            <v>9.7000000000000003E-2</v>
          </cell>
          <cell r="AO183">
            <v>9.7000000000000003E-2</v>
          </cell>
          <cell r="AP183">
            <v>0.55000000000000004</v>
          </cell>
          <cell r="AQ183">
            <v>0.55000000000000004</v>
          </cell>
          <cell r="AR183">
            <v>0.55000000000000004</v>
          </cell>
          <cell r="AS183">
            <v>0.92500000000000004</v>
          </cell>
          <cell r="AT183">
            <v>0.92500000000000004</v>
          </cell>
          <cell r="AU183">
            <v>0.92500000000000004</v>
          </cell>
          <cell r="AV183">
            <v>8580</v>
          </cell>
          <cell r="AW183">
            <v>9483</v>
          </cell>
          <cell r="AX183">
            <v>10137</v>
          </cell>
          <cell r="AY183">
            <v>832</v>
          </cell>
          <cell r="AZ183">
            <v>920</v>
          </cell>
          <cell r="BA183">
            <v>983</v>
          </cell>
          <cell r="BB183">
            <v>1600</v>
          </cell>
          <cell r="BC183">
            <v>1600</v>
          </cell>
          <cell r="BD183">
            <v>1600</v>
          </cell>
          <cell r="BE183">
            <v>1600</v>
          </cell>
          <cell r="BF183">
            <v>1600</v>
          </cell>
          <cell r="BG183">
            <v>1600</v>
          </cell>
          <cell r="BH183">
            <v>0.52</v>
          </cell>
          <cell r="BI183">
            <v>0.57499999999999996</v>
          </cell>
          <cell r="BJ183">
            <v>0.61399999999999999</v>
          </cell>
          <cell r="BK183">
            <v>0.52</v>
          </cell>
          <cell r="BL183">
            <v>0.57499999999999996</v>
          </cell>
          <cell r="BM183">
            <v>0.61399999999999999</v>
          </cell>
          <cell r="BN183" t="str">
            <v>B</v>
          </cell>
          <cell r="BO183" t="str">
            <v>B</v>
          </cell>
          <cell r="BP183" t="str">
            <v>C</v>
          </cell>
          <cell r="BQ183" t="str">
            <v>SC</v>
          </cell>
          <cell r="BR183" t="str">
            <v>SC</v>
          </cell>
          <cell r="BS183" t="str">
            <v>SC</v>
          </cell>
          <cell r="BT183">
            <v>8580</v>
          </cell>
          <cell r="BU183">
            <v>9483</v>
          </cell>
          <cell r="BV183">
            <v>10137</v>
          </cell>
          <cell r="BW183">
            <v>1600</v>
          </cell>
          <cell r="BX183">
            <v>1600</v>
          </cell>
          <cell r="BY183">
            <v>1600</v>
          </cell>
          <cell r="BZ183">
            <v>1600</v>
          </cell>
          <cell r="CA183">
            <v>1600</v>
          </cell>
          <cell r="CB183">
            <v>1600</v>
          </cell>
          <cell r="CC183">
            <v>0.52</v>
          </cell>
          <cell r="CD183">
            <v>0.57499999999999996</v>
          </cell>
          <cell r="CE183">
            <v>0.61399999999999999</v>
          </cell>
          <cell r="CF183">
            <v>0.52</v>
          </cell>
          <cell r="CG183">
            <v>0.57499999999999996</v>
          </cell>
          <cell r="CH183">
            <v>0.61399999999999999</v>
          </cell>
          <cell r="CI183" t="str">
            <v>B</v>
          </cell>
          <cell r="CJ183" t="str">
            <v>B</v>
          </cell>
          <cell r="CK183" t="str">
            <v>C</v>
          </cell>
          <cell r="CL183" t="str">
            <v>N</v>
          </cell>
        </row>
        <row r="184">
          <cell r="B184" t="str">
            <v>20200</v>
          </cell>
          <cell r="C184" t="str">
            <v>LINDEN DR</v>
          </cell>
          <cell r="D184" t="str">
            <v>MARINER BLVD (CR587)</v>
          </cell>
          <cell r="E184" t="str">
            <v>SPRING HILL DR (W)</v>
          </cell>
          <cell r="F184" t="str">
            <v>68</v>
          </cell>
          <cell r="G184" t="str">
            <v>A</v>
          </cell>
          <cell r="H184">
            <v>1.0339</v>
          </cell>
          <cell r="I184">
            <v>100</v>
          </cell>
          <cell r="J184">
            <v>101</v>
          </cell>
          <cell r="K184">
            <v>103</v>
          </cell>
          <cell r="L184" t="str">
            <v>T</v>
          </cell>
          <cell r="M184" t="str">
            <v>T</v>
          </cell>
          <cell r="N184" t="str">
            <v>T</v>
          </cell>
          <cell r="O184" t="str">
            <v>D</v>
          </cell>
          <cell r="P184" t="str">
            <v>D</v>
          </cell>
          <cell r="Q184" t="str">
            <v>D</v>
          </cell>
          <cell r="R184" t="str">
            <v>NMC</v>
          </cell>
          <cell r="S184" t="str">
            <v>NMC</v>
          </cell>
          <cell r="T184" t="str">
            <v>NMC</v>
          </cell>
          <cell r="U184">
            <v>3</v>
          </cell>
          <cell r="V184">
            <v>3</v>
          </cell>
          <cell r="W184">
            <v>3</v>
          </cell>
          <cell r="X184" t="str">
            <v>CR</v>
          </cell>
          <cell r="Y184" t="str">
            <v>CR</v>
          </cell>
          <cell r="Z184" t="str">
            <v>CR</v>
          </cell>
          <cell r="AA184">
            <v>0</v>
          </cell>
          <cell r="AB184">
            <v>0</v>
          </cell>
          <cell r="AC184">
            <v>0</v>
          </cell>
          <cell r="AD184" t="str">
            <v>N</v>
          </cell>
          <cell r="AE184" t="str">
            <v>N</v>
          </cell>
          <cell r="AF184" t="str">
            <v>N</v>
          </cell>
          <cell r="AG184" t="str">
            <v>2U</v>
          </cell>
          <cell r="AH184" t="str">
            <v>2U</v>
          </cell>
          <cell r="AI184" t="str">
            <v>2U</v>
          </cell>
          <cell r="AJ184">
            <v>0</v>
          </cell>
          <cell r="AK184">
            <v>0</v>
          </cell>
          <cell r="AL184">
            <v>0</v>
          </cell>
          <cell r="AM184">
            <v>9.7000000000000003E-2</v>
          </cell>
          <cell r="AN184">
            <v>9.7000000000000003E-2</v>
          </cell>
          <cell r="AO184">
            <v>9.7000000000000003E-2</v>
          </cell>
          <cell r="AP184">
            <v>0.55000000000000004</v>
          </cell>
          <cell r="AQ184">
            <v>0.55000000000000004</v>
          </cell>
          <cell r="AR184">
            <v>0.55000000000000004</v>
          </cell>
          <cell r="AS184">
            <v>0.91</v>
          </cell>
          <cell r="AT184">
            <v>0.91</v>
          </cell>
          <cell r="AU184">
            <v>0.91</v>
          </cell>
          <cell r="AV184">
            <v>8580</v>
          </cell>
          <cell r="AW184">
            <v>9483</v>
          </cell>
          <cell r="AX184">
            <v>10137</v>
          </cell>
          <cell r="AY184">
            <v>832</v>
          </cell>
          <cell r="AZ184">
            <v>920</v>
          </cell>
          <cell r="BA184">
            <v>983</v>
          </cell>
          <cell r="BB184">
            <v>1530</v>
          </cell>
          <cell r="BC184">
            <v>1530</v>
          </cell>
          <cell r="BD184">
            <v>1530</v>
          </cell>
          <cell r="BE184">
            <v>1942</v>
          </cell>
          <cell r="BF184">
            <v>1942</v>
          </cell>
          <cell r="BG184">
            <v>1942</v>
          </cell>
          <cell r="BH184">
            <v>0.54400000000000004</v>
          </cell>
          <cell r="BI184">
            <v>0.60099999999999998</v>
          </cell>
          <cell r="BJ184">
            <v>0.64200000000000002</v>
          </cell>
          <cell r="BK184">
            <v>0.42799999999999999</v>
          </cell>
          <cell r="BL184">
            <v>0.47399999999999998</v>
          </cell>
          <cell r="BM184">
            <v>0.50600000000000001</v>
          </cell>
          <cell r="BN184" t="str">
            <v>C</v>
          </cell>
          <cell r="BO184" t="str">
            <v>C</v>
          </cell>
          <cell r="BP184" t="str">
            <v>C</v>
          </cell>
          <cell r="BQ184" t="str">
            <v>NMC</v>
          </cell>
          <cell r="BR184" t="str">
            <v>NMC</v>
          </cell>
          <cell r="BS184" t="str">
            <v>NMC</v>
          </cell>
          <cell r="BT184">
            <v>8580</v>
          </cell>
          <cell r="BU184">
            <v>9483</v>
          </cell>
          <cell r="BV184">
            <v>10137</v>
          </cell>
          <cell r="BW184">
            <v>2040</v>
          </cell>
          <cell r="BX184">
            <v>2040</v>
          </cell>
          <cell r="BY184">
            <v>2040</v>
          </cell>
          <cell r="BZ184">
            <v>2590</v>
          </cell>
          <cell r="CA184">
            <v>2590</v>
          </cell>
          <cell r="CB184">
            <v>2590</v>
          </cell>
          <cell r="CC184">
            <v>0.40799999999999997</v>
          </cell>
          <cell r="CD184">
            <v>0.45100000000000001</v>
          </cell>
          <cell r="CE184">
            <v>0.48199999999999998</v>
          </cell>
          <cell r="CF184">
            <v>0.32100000000000001</v>
          </cell>
          <cell r="CG184">
            <v>0.35499999999999998</v>
          </cell>
          <cell r="CH184">
            <v>0.38</v>
          </cell>
          <cell r="CI184" t="str">
            <v>C</v>
          </cell>
          <cell r="CJ184" t="str">
            <v>C</v>
          </cell>
          <cell r="CK184" t="str">
            <v>C</v>
          </cell>
          <cell r="CL184" t="str">
            <v>N</v>
          </cell>
        </row>
        <row r="185">
          <cell r="B185" t="str">
            <v>3810</v>
          </cell>
          <cell r="C185" t="str">
            <v>LINGLE RD</v>
          </cell>
          <cell r="D185" t="str">
            <v>LAKE LINDSEY RD</v>
          </cell>
          <cell r="E185" t="str">
            <v>CITRUS COUNTY LINE</v>
          </cell>
          <cell r="F185" t="str">
            <v/>
          </cell>
          <cell r="G185" t="str">
            <v>E</v>
          </cell>
          <cell r="H185">
            <v>1.02</v>
          </cell>
          <cell r="I185">
            <v>101</v>
          </cell>
          <cell r="J185">
            <v>102</v>
          </cell>
          <cell r="K185">
            <v>104</v>
          </cell>
          <cell r="L185" t="str">
            <v>T</v>
          </cell>
          <cell r="M185" t="str">
            <v>T</v>
          </cell>
          <cell r="N185" t="str">
            <v>T</v>
          </cell>
          <cell r="O185" t="str">
            <v>D</v>
          </cell>
          <cell r="P185" t="str">
            <v>D</v>
          </cell>
          <cell r="Q185" t="str">
            <v>D</v>
          </cell>
          <cell r="R185" t="str">
            <v>NA</v>
          </cell>
          <cell r="S185" t="str">
            <v>NA</v>
          </cell>
          <cell r="T185" t="str">
            <v>NA</v>
          </cell>
          <cell r="U185">
            <v>4</v>
          </cell>
          <cell r="V185">
            <v>4</v>
          </cell>
          <cell r="W185">
            <v>4</v>
          </cell>
          <cell r="X185" t="str">
            <v>CR</v>
          </cell>
          <cell r="Y185" t="str">
            <v>CR</v>
          </cell>
          <cell r="Z185" t="str">
            <v>CR</v>
          </cell>
          <cell r="AA185">
            <v>0</v>
          </cell>
          <cell r="AB185">
            <v>0</v>
          </cell>
          <cell r="AC185">
            <v>0</v>
          </cell>
          <cell r="AD185" t="str">
            <v>N</v>
          </cell>
          <cell r="AE185" t="str">
            <v>N</v>
          </cell>
          <cell r="AF185" t="str">
            <v>N</v>
          </cell>
          <cell r="AG185" t="str">
            <v>2U</v>
          </cell>
          <cell r="AH185" t="str">
            <v>2U</v>
          </cell>
          <cell r="AI185" t="str">
            <v>2U</v>
          </cell>
          <cell r="AJ185">
            <v>0</v>
          </cell>
          <cell r="AK185">
            <v>0</v>
          </cell>
          <cell r="AL185">
            <v>0</v>
          </cell>
          <cell r="AM185">
            <v>0.1</v>
          </cell>
          <cell r="AN185">
            <v>0.1</v>
          </cell>
          <cell r="AO185">
            <v>0.1</v>
          </cell>
          <cell r="AP185">
            <v>0.55000000000000004</v>
          </cell>
          <cell r="AQ185">
            <v>0.55000000000000004</v>
          </cell>
          <cell r="AR185">
            <v>0.55000000000000004</v>
          </cell>
          <cell r="AS185">
            <v>0.89500000000000002</v>
          </cell>
          <cell r="AT185">
            <v>0.89500000000000002</v>
          </cell>
          <cell r="AU185">
            <v>0.89500000000000002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1500</v>
          </cell>
          <cell r="BC185">
            <v>1500</v>
          </cell>
          <cell r="BD185">
            <v>1500</v>
          </cell>
          <cell r="BE185">
            <v>1912</v>
          </cell>
          <cell r="BF185">
            <v>1912</v>
          </cell>
          <cell r="BG185">
            <v>1912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Q185" t="str">
            <v>NA</v>
          </cell>
          <cell r="BR185" t="str">
            <v>NA</v>
          </cell>
          <cell r="BS185" t="str">
            <v>NA</v>
          </cell>
          <cell r="BT185">
            <v>0</v>
          </cell>
          <cell r="BU185">
            <v>0</v>
          </cell>
          <cell r="BV185">
            <v>0</v>
          </cell>
          <cell r="BW185">
            <v>2000</v>
          </cell>
          <cell r="BX185">
            <v>2000</v>
          </cell>
          <cell r="BY185">
            <v>2000</v>
          </cell>
          <cell r="BZ185">
            <v>2550</v>
          </cell>
          <cell r="CA185">
            <v>2550</v>
          </cell>
          <cell r="CB185">
            <v>2550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L185" t="str">
            <v>N</v>
          </cell>
        </row>
        <row r="186">
          <cell r="B186" t="str">
            <v>11250</v>
          </cell>
          <cell r="C186" t="str">
            <v>LOCKHART RD</v>
          </cell>
          <cell r="D186" t="str">
            <v>I-75 (SR93)</v>
          </cell>
          <cell r="E186" t="str">
            <v>CORTEZ BLVD (SR50)</v>
          </cell>
          <cell r="F186" t="str">
            <v>82</v>
          </cell>
          <cell r="G186" t="str">
            <v>E</v>
          </cell>
          <cell r="H186">
            <v>1.02</v>
          </cell>
          <cell r="I186">
            <v>102</v>
          </cell>
          <cell r="J186">
            <v>103</v>
          </cell>
          <cell r="K186">
            <v>105</v>
          </cell>
          <cell r="L186" t="str">
            <v>T</v>
          </cell>
          <cell r="M186" t="str">
            <v>T</v>
          </cell>
          <cell r="N186" t="str">
            <v>T</v>
          </cell>
          <cell r="O186" t="str">
            <v>D</v>
          </cell>
          <cell r="P186" t="str">
            <v>D</v>
          </cell>
          <cell r="Q186" t="str">
            <v>D</v>
          </cell>
          <cell r="R186" t="str">
            <v>NA</v>
          </cell>
          <cell r="S186" t="str">
            <v>NA</v>
          </cell>
          <cell r="T186" t="str">
            <v>NA</v>
          </cell>
          <cell r="U186">
            <v>4</v>
          </cell>
          <cell r="V186">
            <v>4</v>
          </cell>
          <cell r="W186">
            <v>4</v>
          </cell>
          <cell r="X186" t="str">
            <v>CR</v>
          </cell>
          <cell r="Y186" t="str">
            <v>CR</v>
          </cell>
          <cell r="Z186" t="str">
            <v>CR</v>
          </cell>
          <cell r="AA186">
            <v>0</v>
          </cell>
          <cell r="AB186">
            <v>0</v>
          </cell>
          <cell r="AC186">
            <v>0</v>
          </cell>
          <cell r="AD186" t="str">
            <v>N</v>
          </cell>
          <cell r="AE186" t="str">
            <v>N</v>
          </cell>
          <cell r="AF186" t="str">
            <v>N</v>
          </cell>
          <cell r="AG186" t="str">
            <v>2U</v>
          </cell>
          <cell r="AH186" t="str">
            <v>2U</v>
          </cell>
          <cell r="AI186" t="str">
            <v>2U</v>
          </cell>
          <cell r="AJ186">
            <v>0</v>
          </cell>
          <cell r="AK186">
            <v>0</v>
          </cell>
          <cell r="AL186">
            <v>0</v>
          </cell>
          <cell r="AM186">
            <v>0.1</v>
          </cell>
          <cell r="AN186">
            <v>0.1</v>
          </cell>
          <cell r="AO186">
            <v>0.1</v>
          </cell>
          <cell r="AP186">
            <v>0.55000000000000004</v>
          </cell>
          <cell r="AQ186">
            <v>0.55000000000000004</v>
          </cell>
          <cell r="AR186">
            <v>0.55000000000000004</v>
          </cell>
          <cell r="AS186">
            <v>0.89500000000000002</v>
          </cell>
          <cell r="AT186">
            <v>0.89500000000000002</v>
          </cell>
          <cell r="AU186">
            <v>0.89500000000000002</v>
          </cell>
          <cell r="AV186">
            <v>632</v>
          </cell>
          <cell r="AW186">
            <v>671</v>
          </cell>
          <cell r="AX186">
            <v>698</v>
          </cell>
          <cell r="AY186">
            <v>63</v>
          </cell>
          <cell r="AZ186">
            <v>67</v>
          </cell>
          <cell r="BA186">
            <v>70</v>
          </cell>
          <cell r="BB186">
            <v>1500</v>
          </cell>
          <cell r="BC186">
            <v>1500</v>
          </cell>
          <cell r="BD186">
            <v>1500</v>
          </cell>
          <cell r="BE186">
            <v>1912</v>
          </cell>
          <cell r="BF186">
            <v>1912</v>
          </cell>
          <cell r="BG186">
            <v>1912</v>
          </cell>
          <cell r="BH186">
            <v>4.2000000000000003E-2</v>
          </cell>
          <cell r="BI186">
            <v>4.4999999999999998E-2</v>
          </cell>
          <cell r="BJ186">
            <v>4.7E-2</v>
          </cell>
          <cell r="BK186">
            <v>3.3000000000000002E-2</v>
          </cell>
          <cell r="BL186">
            <v>3.5000000000000003E-2</v>
          </cell>
          <cell r="BM186">
            <v>3.6999999999999998E-2</v>
          </cell>
          <cell r="BN186" t="str">
            <v>B</v>
          </cell>
          <cell r="BO186" t="str">
            <v>B</v>
          </cell>
          <cell r="BP186" t="str">
            <v>B</v>
          </cell>
          <cell r="BQ186" t="str">
            <v>NA</v>
          </cell>
          <cell r="BR186" t="str">
            <v>NA</v>
          </cell>
          <cell r="BS186" t="str">
            <v>NA</v>
          </cell>
          <cell r="BT186">
            <v>632</v>
          </cell>
          <cell r="BU186">
            <v>671</v>
          </cell>
          <cell r="BV186">
            <v>698</v>
          </cell>
          <cell r="BW186">
            <v>2000</v>
          </cell>
          <cell r="BX186">
            <v>2000</v>
          </cell>
          <cell r="BY186">
            <v>2000</v>
          </cell>
          <cell r="BZ186">
            <v>2550</v>
          </cell>
          <cell r="CA186">
            <v>2550</v>
          </cell>
          <cell r="CB186">
            <v>2550</v>
          </cell>
          <cell r="CC186">
            <v>3.2000000000000001E-2</v>
          </cell>
          <cell r="CD186">
            <v>3.4000000000000002E-2</v>
          </cell>
          <cell r="CE186">
            <v>3.5000000000000003E-2</v>
          </cell>
          <cell r="CF186">
            <v>2.5000000000000001E-2</v>
          </cell>
          <cell r="CG186">
            <v>2.5999999999999999E-2</v>
          </cell>
          <cell r="CH186">
            <v>2.7E-2</v>
          </cell>
          <cell r="CI186" t="str">
            <v>B</v>
          </cell>
          <cell r="CJ186" t="str">
            <v>B</v>
          </cell>
          <cell r="CK186" t="str">
            <v>B</v>
          </cell>
          <cell r="CL186" t="str">
            <v>N</v>
          </cell>
        </row>
        <row r="187">
          <cell r="B187" t="str">
            <v>10500</v>
          </cell>
          <cell r="C187" t="str">
            <v>MAIN ST</v>
          </cell>
          <cell r="D187" t="str">
            <v>CORTEZ BLVD (SR50)</v>
          </cell>
          <cell r="E187" t="str">
            <v>MLK</v>
          </cell>
          <cell r="F187" t="str">
            <v>103</v>
          </cell>
          <cell r="G187" t="str">
            <v>E</v>
          </cell>
          <cell r="H187">
            <v>1.02</v>
          </cell>
          <cell r="I187">
            <v>103</v>
          </cell>
          <cell r="J187">
            <v>104</v>
          </cell>
          <cell r="K187">
            <v>106</v>
          </cell>
          <cell r="L187" t="str">
            <v>T</v>
          </cell>
          <cell r="M187" t="str">
            <v>T</v>
          </cell>
          <cell r="N187" t="str">
            <v>T</v>
          </cell>
          <cell r="O187" t="str">
            <v>D</v>
          </cell>
          <cell r="P187" t="str">
            <v>D</v>
          </cell>
          <cell r="Q187" t="str">
            <v>D</v>
          </cell>
          <cell r="R187" t="str">
            <v>SA</v>
          </cell>
          <cell r="S187" t="str">
            <v>SA</v>
          </cell>
          <cell r="T187" t="str">
            <v>SA</v>
          </cell>
          <cell r="U187">
            <v>2</v>
          </cell>
          <cell r="V187">
            <v>2</v>
          </cell>
          <cell r="W187">
            <v>2</v>
          </cell>
          <cell r="X187" t="str">
            <v>CR</v>
          </cell>
          <cell r="Y187" t="str">
            <v>CR</v>
          </cell>
          <cell r="Z187" t="str">
            <v>CR</v>
          </cell>
          <cell r="AA187">
            <v>0</v>
          </cell>
          <cell r="AB187">
            <v>0</v>
          </cell>
          <cell r="AC187">
            <v>0</v>
          </cell>
          <cell r="AD187" t="str">
            <v>N</v>
          </cell>
          <cell r="AE187" t="str">
            <v>N</v>
          </cell>
          <cell r="AF187" t="str">
            <v>N</v>
          </cell>
          <cell r="AG187" t="str">
            <v>2U</v>
          </cell>
          <cell r="AH187" t="str">
            <v>2U</v>
          </cell>
          <cell r="AI187" t="str">
            <v>2U</v>
          </cell>
          <cell r="AJ187">
            <v>0</v>
          </cell>
          <cell r="AK187">
            <v>0</v>
          </cell>
          <cell r="AL187">
            <v>0</v>
          </cell>
          <cell r="AM187">
            <v>9.7000000000000003E-2</v>
          </cell>
          <cell r="AN187">
            <v>9.7000000000000003E-2</v>
          </cell>
          <cell r="AO187">
            <v>9.7000000000000003E-2</v>
          </cell>
          <cell r="AP187">
            <v>0.55000000000000004</v>
          </cell>
          <cell r="AQ187">
            <v>0.55000000000000004</v>
          </cell>
          <cell r="AR187">
            <v>0.55000000000000004</v>
          </cell>
          <cell r="AS187">
            <v>0.92500000000000004</v>
          </cell>
          <cell r="AT187">
            <v>0.92500000000000004</v>
          </cell>
          <cell r="AU187">
            <v>0.92500000000000004</v>
          </cell>
          <cell r="AV187">
            <v>2559</v>
          </cell>
          <cell r="AW187">
            <v>2716</v>
          </cell>
          <cell r="AX187">
            <v>2826</v>
          </cell>
          <cell r="AY187">
            <v>248</v>
          </cell>
          <cell r="AZ187">
            <v>263</v>
          </cell>
          <cell r="BA187">
            <v>274</v>
          </cell>
          <cell r="BB187">
            <v>1440</v>
          </cell>
          <cell r="BC187">
            <v>1440</v>
          </cell>
          <cell r="BD187">
            <v>1440</v>
          </cell>
          <cell r="BE187">
            <v>1440</v>
          </cell>
          <cell r="BF187">
            <v>1440</v>
          </cell>
          <cell r="BG187">
            <v>1440</v>
          </cell>
          <cell r="BH187">
            <v>0.17199999999999999</v>
          </cell>
          <cell r="BI187">
            <v>0.183</v>
          </cell>
          <cell r="BJ187">
            <v>0.19</v>
          </cell>
          <cell r="BK187">
            <v>0.17199999999999999</v>
          </cell>
          <cell r="BL187">
            <v>0.183</v>
          </cell>
          <cell r="BM187">
            <v>0.19</v>
          </cell>
          <cell r="BN187" t="str">
            <v>B</v>
          </cell>
          <cell r="BO187" t="str">
            <v>B</v>
          </cell>
          <cell r="BP187" t="str">
            <v>B</v>
          </cell>
          <cell r="BQ187" t="str">
            <v>SA</v>
          </cell>
          <cell r="BR187" t="str">
            <v>SA</v>
          </cell>
          <cell r="BS187" t="str">
            <v>SA</v>
          </cell>
          <cell r="BT187">
            <v>2720</v>
          </cell>
          <cell r="BU187">
            <v>2887</v>
          </cell>
          <cell r="BV187">
            <v>3004</v>
          </cell>
          <cell r="BW187">
            <v>1332</v>
          </cell>
          <cell r="BX187">
            <v>1332</v>
          </cell>
          <cell r="BY187">
            <v>1332</v>
          </cell>
          <cell r="BZ187">
            <v>1413</v>
          </cell>
          <cell r="CA187">
            <v>1413</v>
          </cell>
          <cell r="CB187">
            <v>1413</v>
          </cell>
          <cell r="CC187">
            <v>0.19800000000000001</v>
          </cell>
          <cell r="CD187">
            <v>0.21</v>
          </cell>
          <cell r="CE187">
            <v>0.218</v>
          </cell>
          <cell r="CF187">
            <v>0.187</v>
          </cell>
          <cell r="CG187">
            <v>0.19800000000000001</v>
          </cell>
          <cell r="CH187">
            <v>0.20599999999999999</v>
          </cell>
          <cell r="CI187" t="str">
            <v>C</v>
          </cell>
          <cell r="CJ187" t="str">
            <v>C</v>
          </cell>
          <cell r="CK187" t="str">
            <v>C</v>
          </cell>
          <cell r="CL187" t="str">
            <v>N</v>
          </cell>
        </row>
        <row r="188">
          <cell r="B188" t="str">
            <v>10510</v>
          </cell>
          <cell r="C188" t="str">
            <v>MAIN ST</v>
          </cell>
          <cell r="D188" t="str">
            <v>MLK</v>
          </cell>
          <cell r="E188" t="str">
            <v>BROAD ST (US41/SR45)</v>
          </cell>
          <cell r="F188" t="str">
            <v>103</v>
          </cell>
          <cell r="G188" t="str">
            <v>E</v>
          </cell>
          <cell r="H188">
            <v>1.02</v>
          </cell>
          <cell r="I188">
            <v>103</v>
          </cell>
          <cell r="J188">
            <v>104</v>
          </cell>
          <cell r="K188">
            <v>106</v>
          </cell>
          <cell r="L188" t="str">
            <v>T</v>
          </cell>
          <cell r="M188" t="str">
            <v>T</v>
          </cell>
          <cell r="N188" t="str">
            <v>T</v>
          </cell>
          <cell r="O188" t="str">
            <v>D</v>
          </cell>
          <cell r="P188" t="str">
            <v>D</v>
          </cell>
          <cell r="Q188" t="str">
            <v>D</v>
          </cell>
          <cell r="R188" t="str">
            <v>SA</v>
          </cell>
          <cell r="S188" t="str">
            <v>SA</v>
          </cell>
          <cell r="T188" t="str">
            <v>SA</v>
          </cell>
          <cell r="U188">
            <v>2</v>
          </cell>
          <cell r="V188">
            <v>2</v>
          </cell>
          <cell r="W188">
            <v>2</v>
          </cell>
          <cell r="X188" t="str">
            <v>CR</v>
          </cell>
          <cell r="Y188" t="str">
            <v>CR</v>
          </cell>
          <cell r="Z188" t="str">
            <v>CR</v>
          </cell>
          <cell r="AA188">
            <v>0</v>
          </cell>
          <cell r="AB188">
            <v>0</v>
          </cell>
          <cell r="AC188">
            <v>0</v>
          </cell>
          <cell r="AD188" t="str">
            <v>N</v>
          </cell>
          <cell r="AE188" t="str">
            <v>N</v>
          </cell>
          <cell r="AF188" t="str">
            <v>N</v>
          </cell>
          <cell r="AG188" t="str">
            <v>2U</v>
          </cell>
          <cell r="AH188" t="str">
            <v>2U</v>
          </cell>
          <cell r="AI188" t="str">
            <v>2U</v>
          </cell>
          <cell r="AJ188">
            <v>1</v>
          </cell>
          <cell r="AK188">
            <v>1</v>
          </cell>
          <cell r="AL188">
            <v>1</v>
          </cell>
          <cell r="AM188">
            <v>9.7000000000000003E-2</v>
          </cell>
          <cell r="AN188">
            <v>9.7000000000000003E-2</v>
          </cell>
          <cell r="AO188">
            <v>9.7000000000000003E-2</v>
          </cell>
          <cell r="AP188">
            <v>0.55000000000000004</v>
          </cell>
          <cell r="AQ188">
            <v>0.55000000000000004</v>
          </cell>
          <cell r="AR188">
            <v>0.55000000000000004</v>
          </cell>
          <cell r="AS188">
            <v>0.92500000000000004</v>
          </cell>
          <cell r="AT188">
            <v>0.92500000000000004</v>
          </cell>
          <cell r="AU188">
            <v>0.92500000000000004</v>
          </cell>
          <cell r="AV188">
            <v>2559</v>
          </cell>
          <cell r="AW188">
            <v>2716</v>
          </cell>
          <cell r="AX188">
            <v>2826</v>
          </cell>
          <cell r="AY188">
            <v>248</v>
          </cell>
          <cell r="AZ188">
            <v>263</v>
          </cell>
          <cell r="BA188">
            <v>274</v>
          </cell>
          <cell r="BB188">
            <v>1440</v>
          </cell>
          <cell r="BC188">
            <v>1440</v>
          </cell>
          <cell r="BD188">
            <v>1440</v>
          </cell>
          <cell r="BE188">
            <v>1440</v>
          </cell>
          <cell r="BF188">
            <v>1440</v>
          </cell>
          <cell r="BG188">
            <v>1440</v>
          </cell>
          <cell r="BH188">
            <v>0.17199999999999999</v>
          </cell>
          <cell r="BI188">
            <v>0.183</v>
          </cell>
          <cell r="BJ188">
            <v>0.19</v>
          </cell>
          <cell r="BK188">
            <v>0.17199999999999999</v>
          </cell>
          <cell r="BL188">
            <v>0.183</v>
          </cell>
          <cell r="BM188">
            <v>0.19</v>
          </cell>
          <cell r="BN188" t="str">
            <v>B</v>
          </cell>
          <cell r="BO188" t="str">
            <v>B</v>
          </cell>
          <cell r="BP188" t="str">
            <v>B</v>
          </cell>
          <cell r="BQ188" t="str">
            <v>SA</v>
          </cell>
          <cell r="BR188" t="str">
            <v>SA</v>
          </cell>
          <cell r="BS188" t="str">
            <v>SA</v>
          </cell>
          <cell r="BT188">
            <v>2720</v>
          </cell>
          <cell r="BU188">
            <v>2887</v>
          </cell>
          <cell r="BV188">
            <v>3004</v>
          </cell>
          <cell r="BW188">
            <v>1332</v>
          </cell>
          <cell r="BX188">
            <v>1332</v>
          </cell>
          <cell r="BY188">
            <v>1332</v>
          </cell>
          <cell r="BZ188">
            <v>1413</v>
          </cell>
          <cell r="CA188">
            <v>1413</v>
          </cell>
          <cell r="CB188">
            <v>1413</v>
          </cell>
          <cell r="CC188">
            <v>0.19800000000000001</v>
          </cell>
          <cell r="CD188">
            <v>0.21</v>
          </cell>
          <cell r="CE188">
            <v>0.218</v>
          </cell>
          <cell r="CF188">
            <v>0.187</v>
          </cell>
          <cell r="CG188">
            <v>0.19800000000000001</v>
          </cell>
          <cell r="CH188">
            <v>0.20599999999999999</v>
          </cell>
          <cell r="CI188" t="str">
            <v>C</v>
          </cell>
          <cell r="CJ188" t="str">
            <v>C</v>
          </cell>
          <cell r="CK188" t="str">
            <v>C</v>
          </cell>
          <cell r="CL188" t="str">
            <v>N</v>
          </cell>
        </row>
        <row r="189">
          <cell r="B189" t="str">
            <v>10520</v>
          </cell>
          <cell r="C189" t="str">
            <v>MAIN ST</v>
          </cell>
          <cell r="D189" t="str">
            <v>BROAD ST (US41/SR45)</v>
          </cell>
          <cell r="E189" t="str">
            <v>JEFFERSON ST (SR50)</v>
          </cell>
          <cell r="F189" t="str">
            <v>102</v>
          </cell>
          <cell r="G189" t="str">
            <v>E</v>
          </cell>
          <cell r="H189">
            <v>1.02</v>
          </cell>
          <cell r="I189">
            <v>103</v>
          </cell>
          <cell r="J189">
            <v>104</v>
          </cell>
          <cell r="K189">
            <v>106</v>
          </cell>
          <cell r="L189" t="str">
            <v>T</v>
          </cell>
          <cell r="M189" t="str">
            <v>T</v>
          </cell>
          <cell r="N189" t="str">
            <v>T</v>
          </cell>
          <cell r="O189" t="str">
            <v>D</v>
          </cell>
          <cell r="P189" t="str">
            <v>D</v>
          </cell>
          <cell r="Q189" t="str">
            <v>D</v>
          </cell>
          <cell r="R189" t="str">
            <v>SA</v>
          </cell>
          <cell r="S189" t="str">
            <v>SA</v>
          </cell>
          <cell r="T189" t="str">
            <v>SA</v>
          </cell>
          <cell r="U189">
            <v>2</v>
          </cell>
          <cell r="V189">
            <v>2</v>
          </cell>
          <cell r="W189">
            <v>2</v>
          </cell>
          <cell r="X189" t="str">
            <v>CR</v>
          </cell>
          <cell r="Y189" t="str">
            <v>CR</v>
          </cell>
          <cell r="Z189" t="str">
            <v>CR</v>
          </cell>
          <cell r="AA189">
            <v>0</v>
          </cell>
          <cell r="AB189">
            <v>0</v>
          </cell>
          <cell r="AC189">
            <v>0</v>
          </cell>
          <cell r="AD189" t="str">
            <v>N</v>
          </cell>
          <cell r="AE189" t="str">
            <v>N</v>
          </cell>
          <cell r="AF189" t="str">
            <v>N</v>
          </cell>
          <cell r="AG189" t="str">
            <v>2U</v>
          </cell>
          <cell r="AH189" t="str">
            <v>2U</v>
          </cell>
          <cell r="AI189" t="str">
            <v>2U</v>
          </cell>
          <cell r="AJ189">
            <v>1</v>
          </cell>
          <cell r="AK189">
            <v>1</v>
          </cell>
          <cell r="AL189">
            <v>1</v>
          </cell>
          <cell r="AM189">
            <v>9.7000000000000003E-2</v>
          </cell>
          <cell r="AN189">
            <v>9.7000000000000003E-2</v>
          </cell>
          <cell r="AO189">
            <v>9.7000000000000003E-2</v>
          </cell>
          <cell r="AP189">
            <v>0.55000000000000004</v>
          </cell>
          <cell r="AQ189">
            <v>0.55000000000000004</v>
          </cell>
          <cell r="AR189">
            <v>0.55000000000000004</v>
          </cell>
          <cell r="AS189">
            <v>0.92500000000000004</v>
          </cell>
          <cell r="AT189">
            <v>0.92500000000000004</v>
          </cell>
          <cell r="AU189">
            <v>0.92500000000000004</v>
          </cell>
          <cell r="AV189">
            <v>4529</v>
          </cell>
          <cell r="AW189">
            <v>4806</v>
          </cell>
          <cell r="AX189">
            <v>5000</v>
          </cell>
          <cell r="AY189">
            <v>439</v>
          </cell>
          <cell r="AZ189">
            <v>466</v>
          </cell>
          <cell r="BA189">
            <v>485</v>
          </cell>
          <cell r="BB189">
            <v>1035</v>
          </cell>
          <cell r="BC189">
            <v>1035</v>
          </cell>
          <cell r="BD189">
            <v>1035</v>
          </cell>
          <cell r="BE189">
            <v>1296</v>
          </cell>
          <cell r="BF189">
            <v>1296</v>
          </cell>
          <cell r="BG189">
            <v>1296</v>
          </cell>
          <cell r="BH189">
            <v>0.42399999999999999</v>
          </cell>
          <cell r="BI189">
            <v>0.45</v>
          </cell>
          <cell r="BJ189">
            <v>0.46899999999999997</v>
          </cell>
          <cell r="BK189">
            <v>0.33900000000000002</v>
          </cell>
          <cell r="BL189">
            <v>0.36</v>
          </cell>
          <cell r="BM189">
            <v>0.374</v>
          </cell>
          <cell r="BN189" t="str">
            <v>C</v>
          </cell>
          <cell r="BO189" t="str">
            <v>D</v>
          </cell>
          <cell r="BP189" t="str">
            <v>D</v>
          </cell>
          <cell r="BQ189" t="str">
            <v>SA</v>
          </cell>
          <cell r="BR189" t="str">
            <v>SA</v>
          </cell>
          <cell r="BS189" t="str">
            <v>SA</v>
          </cell>
          <cell r="BT189">
            <v>2720</v>
          </cell>
          <cell r="BU189">
            <v>2887</v>
          </cell>
          <cell r="BV189">
            <v>3004</v>
          </cell>
          <cell r="BW189">
            <v>1332</v>
          </cell>
          <cell r="BX189">
            <v>1332</v>
          </cell>
          <cell r="BY189">
            <v>1332</v>
          </cell>
          <cell r="BZ189">
            <v>1413</v>
          </cell>
          <cell r="CA189">
            <v>1413</v>
          </cell>
          <cell r="CB189">
            <v>1413</v>
          </cell>
          <cell r="CC189">
            <v>0.19800000000000001</v>
          </cell>
          <cell r="CD189">
            <v>0.21</v>
          </cell>
          <cell r="CE189">
            <v>0.218</v>
          </cell>
          <cell r="CF189">
            <v>0.187</v>
          </cell>
          <cell r="CG189">
            <v>0.19800000000000001</v>
          </cell>
          <cell r="CH189">
            <v>0.20599999999999999</v>
          </cell>
          <cell r="CI189" t="str">
            <v>C</v>
          </cell>
          <cell r="CJ189" t="str">
            <v>C</v>
          </cell>
          <cell r="CK189" t="str">
            <v>C</v>
          </cell>
          <cell r="CL189" t="str">
            <v>N</v>
          </cell>
        </row>
        <row r="190">
          <cell r="B190" t="str">
            <v>10530</v>
          </cell>
          <cell r="C190" t="str">
            <v>MAIN ST</v>
          </cell>
          <cell r="D190" t="str">
            <v>JEFFERSON ST (SR50)</v>
          </cell>
          <cell r="E190" t="str">
            <v>FORT DADE AVE</v>
          </cell>
          <cell r="F190" t="str">
            <v>101</v>
          </cell>
          <cell r="G190" t="str">
            <v>E</v>
          </cell>
          <cell r="H190">
            <v>1.02</v>
          </cell>
          <cell r="I190">
            <v>103</v>
          </cell>
          <cell r="J190">
            <v>104</v>
          </cell>
          <cell r="K190">
            <v>106</v>
          </cell>
          <cell r="L190" t="str">
            <v>T</v>
          </cell>
          <cell r="M190" t="str">
            <v>T</v>
          </cell>
          <cell r="N190" t="str">
            <v>T</v>
          </cell>
          <cell r="O190" t="str">
            <v>D</v>
          </cell>
          <cell r="P190" t="str">
            <v>D</v>
          </cell>
          <cell r="Q190" t="str">
            <v>D</v>
          </cell>
          <cell r="R190" t="str">
            <v>SA</v>
          </cell>
          <cell r="S190" t="str">
            <v>SA</v>
          </cell>
          <cell r="T190" t="str">
            <v>SA</v>
          </cell>
          <cell r="U190">
            <v>2</v>
          </cell>
          <cell r="V190">
            <v>2</v>
          </cell>
          <cell r="W190">
            <v>2</v>
          </cell>
          <cell r="X190" t="str">
            <v>CR</v>
          </cell>
          <cell r="Y190" t="str">
            <v>CR</v>
          </cell>
          <cell r="Z190" t="str">
            <v>CR</v>
          </cell>
          <cell r="AA190">
            <v>0</v>
          </cell>
          <cell r="AB190">
            <v>0</v>
          </cell>
          <cell r="AC190">
            <v>0</v>
          </cell>
          <cell r="AD190" t="str">
            <v>N</v>
          </cell>
          <cell r="AE190" t="str">
            <v>N</v>
          </cell>
          <cell r="AF190" t="str">
            <v>N</v>
          </cell>
          <cell r="AG190" t="str">
            <v>2U</v>
          </cell>
          <cell r="AH190" t="str">
            <v>2U</v>
          </cell>
          <cell r="AI190" t="str">
            <v>2U</v>
          </cell>
          <cell r="AJ190">
            <v>1</v>
          </cell>
          <cell r="AK190">
            <v>1</v>
          </cell>
          <cell r="AL190">
            <v>1</v>
          </cell>
          <cell r="AM190">
            <v>9.7000000000000003E-2</v>
          </cell>
          <cell r="AN190">
            <v>9.7000000000000003E-2</v>
          </cell>
          <cell r="AO190">
            <v>9.7000000000000003E-2</v>
          </cell>
          <cell r="AP190">
            <v>0.55000000000000004</v>
          </cell>
          <cell r="AQ190">
            <v>0.55000000000000004</v>
          </cell>
          <cell r="AR190">
            <v>0.55000000000000004</v>
          </cell>
          <cell r="AS190">
            <v>0.92500000000000004</v>
          </cell>
          <cell r="AT190">
            <v>0.92500000000000004</v>
          </cell>
          <cell r="AU190">
            <v>0.92500000000000004</v>
          </cell>
          <cell r="AV190">
            <v>4504</v>
          </cell>
          <cell r="AW190">
            <v>4780</v>
          </cell>
          <cell r="AX190">
            <v>4973</v>
          </cell>
          <cell r="AY190">
            <v>437</v>
          </cell>
          <cell r="AZ190">
            <v>464</v>
          </cell>
          <cell r="BA190">
            <v>482</v>
          </cell>
          <cell r="BB190">
            <v>1035</v>
          </cell>
          <cell r="BC190">
            <v>1035</v>
          </cell>
          <cell r="BD190">
            <v>1035</v>
          </cell>
          <cell r="BE190">
            <v>1296</v>
          </cell>
          <cell r="BF190">
            <v>1296</v>
          </cell>
          <cell r="BG190">
            <v>1296</v>
          </cell>
          <cell r="BH190">
            <v>0.42199999999999999</v>
          </cell>
          <cell r="BI190">
            <v>0.44800000000000001</v>
          </cell>
          <cell r="BJ190">
            <v>0.46600000000000003</v>
          </cell>
          <cell r="BK190">
            <v>0.33700000000000002</v>
          </cell>
          <cell r="BL190">
            <v>0.35799999999999998</v>
          </cell>
          <cell r="BM190">
            <v>0.372</v>
          </cell>
          <cell r="BN190" t="str">
            <v>C</v>
          </cell>
          <cell r="BO190" t="str">
            <v>D</v>
          </cell>
          <cell r="BP190" t="str">
            <v>D</v>
          </cell>
          <cell r="BQ190" t="str">
            <v>SA</v>
          </cell>
          <cell r="BR190" t="str">
            <v>SA</v>
          </cell>
          <cell r="BS190" t="str">
            <v>SA</v>
          </cell>
          <cell r="BT190">
            <v>2720</v>
          </cell>
          <cell r="BU190">
            <v>2887</v>
          </cell>
          <cell r="BV190">
            <v>3004</v>
          </cell>
          <cell r="BW190">
            <v>1332</v>
          </cell>
          <cell r="BX190">
            <v>1332</v>
          </cell>
          <cell r="BY190">
            <v>1332</v>
          </cell>
          <cell r="BZ190">
            <v>1413</v>
          </cell>
          <cell r="CA190">
            <v>1413</v>
          </cell>
          <cell r="CB190">
            <v>1413</v>
          </cell>
          <cell r="CC190">
            <v>0.19800000000000001</v>
          </cell>
          <cell r="CD190">
            <v>0.21</v>
          </cell>
          <cell r="CE190">
            <v>0.218</v>
          </cell>
          <cell r="CF190">
            <v>0.187</v>
          </cell>
          <cell r="CG190">
            <v>0.19800000000000001</v>
          </cell>
          <cell r="CH190">
            <v>0.20599999999999999</v>
          </cell>
          <cell r="CI190" t="str">
            <v>C</v>
          </cell>
          <cell r="CJ190" t="str">
            <v>C</v>
          </cell>
          <cell r="CK190" t="str">
            <v>C</v>
          </cell>
          <cell r="CL190" t="str">
            <v>N</v>
          </cell>
        </row>
        <row r="191">
          <cell r="B191" t="str">
            <v>10540.1</v>
          </cell>
          <cell r="C191" t="str">
            <v>MARINER BLVD (CR587)</v>
          </cell>
          <cell r="D191" t="str">
            <v>COUNTY LINE RD</v>
          </cell>
          <cell r="E191" t="str">
            <v>QUALITY DR</v>
          </cell>
          <cell r="F191" t="str">
            <v>53</v>
          </cell>
          <cell r="G191" t="str">
            <v>E</v>
          </cell>
          <cell r="H191">
            <v>1.02</v>
          </cell>
          <cell r="I191">
            <v>104</v>
          </cell>
          <cell r="J191">
            <v>105</v>
          </cell>
          <cell r="K191">
            <v>107</v>
          </cell>
          <cell r="L191" t="str">
            <v>T</v>
          </cell>
          <cell r="M191" t="str">
            <v>T</v>
          </cell>
          <cell r="N191" t="str">
            <v>T</v>
          </cell>
          <cell r="O191" t="str">
            <v>D</v>
          </cell>
          <cell r="P191" t="str">
            <v>D</v>
          </cell>
          <cell r="Q191" t="str">
            <v>D</v>
          </cell>
          <cell r="R191" t="str">
            <v>SA</v>
          </cell>
          <cell r="S191" t="str">
            <v>SA</v>
          </cell>
          <cell r="T191" t="str">
            <v>SA</v>
          </cell>
          <cell r="U191">
            <v>2</v>
          </cell>
          <cell r="V191">
            <v>2</v>
          </cell>
          <cell r="W191">
            <v>2</v>
          </cell>
          <cell r="X191" t="str">
            <v>CR</v>
          </cell>
          <cell r="Y191" t="str">
            <v>CR</v>
          </cell>
          <cell r="Z191" t="str">
            <v>CR</v>
          </cell>
          <cell r="AA191">
            <v>1</v>
          </cell>
          <cell r="AB191">
            <v>1</v>
          </cell>
          <cell r="AC191">
            <v>1</v>
          </cell>
          <cell r="AD191" t="str">
            <v>N</v>
          </cell>
          <cell r="AE191" t="str">
            <v>N</v>
          </cell>
          <cell r="AF191" t="str">
            <v>N</v>
          </cell>
          <cell r="AG191" t="str">
            <v>4D</v>
          </cell>
          <cell r="AH191" t="str">
            <v>4D</v>
          </cell>
          <cell r="AI191" t="str">
            <v>4D</v>
          </cell>
          <cell r="AJ191">
            <v>1</v>
          </cell>
          <cell r="AK191">
            <v>1</v>
          </cell>
          <cell r="AL191">
            <v>1</v>
          </cell>
          <cell r="AM191">
            <v>9.7000000000000003E-2</v>
          </cell>
          <cell r="AN191">
            <v>9.7000000000000003E-2</v>
          </cell>
          <cell r="AO191">
            <v>9.7000000000000003E-2</v>
          </cell>
          <cell r="AP191">
            <v>0.55000000000000004</v>
          </cell>
          <cell r="AQ191">
            <v>0.55000000000000004</v>
          </cell>
          <cell r="AR191">
            <v>0.55000000000000004</v>
          </cell>
          <cell r="AS191">
            <v>0.92500000000000004</v>
          </cell>
          <cell r="AT191">
            <v>0.92500000000000004</v>
          </cell>
          <cell r="AU191">
            <v>0.92500000000000004</v>
          </cell>
          <cell r="AV191">
            <v>22302</v>
          </cell>
          <cell r="AW191">
            <v>23667</v>
          </cell>
          <cell r="AX191">
            <v>24623</v>
          </cell>
          <cell r="AY191">
            <v>2163</v>
          </cell>
          <cell r="AZ191">
            <v>2296</v>
          </cell>
          <cell r="BA191">
            <v>2388</v>
          </cell>
          <cell r="BB191">
            <v>2457</v>
          </cell>
          <cell r="BC191">
            <v>2457</v>
          </cell>
          <cell r="BD191">
            <v>2457</v>
          </cell>
          <cell r="BE191">
            <v>2790</v>
          </cell>
          <cell r="BF191">
            <v>2790</v>
          </cell>
          <cell r="BG191">
            <v>2790</v>
          </cell>
          <cell r="BH191">
            <v>0.88</v>
          </cell>
          <cell r="BI191">
            <v>0.93400000000000005</v>
          </cell>
          <cell r="BJ191">
            <v>0.97199999999999998</v>
          </cell>
          <cell r="BK191">
            <v>0.77500000000000002</v>
          </cell>
          <cell r="BL191">
            <v>0.82299999999999995</v>
          </cell>
          <cell r="BM191">
            <v>0.85599999999999998</v>
          </cell>
          <cell r="BN191" t="str">
            <v>D</v>
          </cell>
          <cell r="BO191" t="str">
            <v>D</v>
          </cell>
          <cell r="BP191" t="str">
            <v>D</v>
          </cell>
          <cell r="BQ191" t="str">
            <v>SA</v>
          </cell>
          <cell r="BR191" t="str">
            <v>SA</v>
          </cell>
          <cell r="BS191" t="str">
            <v>SA</v>
          </cell>
          <cell r="BT191">
            <v>22302</v>
          </cell>
          <cell r="BU191">
            <v>23667</v>
          </cell>
          <cell r="BV191">
            <v>24623</v>
          </cell>
          <cell r="BW191">
            <v>3204</v>
          </cell>
          <cell r="BX191">
            <v>3204</v>
          </cell>
          <cell r="BY191">
            <v>3204</v>
          </cell>
          <cell r="BZ191">
            <v>3204</v>
          </cell>
          <cell r="CA191">
            <v>3204</v>
          </cell>
          <cell r="CB191">
            <v>3204</v>
          </cell>
          <cell r="CC191">
            <v>0.67500000000000004</v>
          </cell>
          <cell r="CD191">
            <v>0.71699999999999997</v>
          </cell>
          <cell r="CE191">
            <v>0.745</v>
          </cell>
          <cell r="CF191">
            <v>0.67500000000000004</v>
          </cell>
          <cell r="CG191">
            <v>0.71699999999999997</v>
          </cell>
          <cell r="CH191">
            <v>0.745</v>
          </cell>
          <cell r="CI191" t="str">
            <v>B</v>
          </cell>
          <cell r="CJ191" t="str">
            <v>B</v>
          </cell>
          <cell r="CK191" t="str">
            <v>B</v>
          </cell>
          <cell r="CL191" t="str">
            <v>N</v>
          </cell>
        </row>
        <row r="192">
          <cell r="B192" t="str">
            <v>10540.3</v>
          </cell>
          <cell r="C192" t="str">
            <v>MARINER BLVD (CR587)</v>
          </cell>
          <cell r="D192" t="str">
            <v>QUALITY DR</v>
          </cell>
          <cell r="E192" t="str">
            <v>FAIRCHILD RD</v>
          </cell>
          <cell r="F192" t="str">
            <v>53</v>
          </cell>
          <cell r="G192" t="str">
            <v>E</v>
          </cell>
          <cell r="H192">
            <v>1.02</v>
          </cell>
          <cell r="I192">
            <v>104</v>
          </cell>
          <cell r="J192">
            <v>105</v>
          </cell>
          <cell r="K192">
            <v>107</v>
          </cell>
          <cell r="L192" t="str">
            <v>T</v>
          </cell>
          <cell r="M192" t="str">
            <v>T</v>
          </cell>
          <cell r="N192" t="str">
            <v>T</v>
          </cell>
          <cell r="O192" t="str">
            <v>D</v>
          </cell>
          <cell r="P192" t="str">
            <v>D</v>
          </cell>
          <cell r="Q192" t="str">
            <v>D</v>
          </cell>
          <cell r="R192" t="str">
            <v>SA</v>
          </cell>
          <cell r="S192" t="str">
            <v>SA</v>
          </cell>
          <cell r="T192" t="str">
            <v>SA</v>
          </cell>
          <cell r="U192">
            <v>2</v>
          </cell>
          <cell r="V192">
            <v>2</v>
          </cell>
          <cell r="W192">
            <v>2</v>
          </cell>
          <cell r="X192" t="str">
            <v>CR</v>
          </cell>
          <cell r="Y192" t="str">
            <v>CR</v>
          </cell>
          <cell r="Z192" t="str">
            <v>CR</v>
          </cell>
          <cell r="AA192">
            <v>1</v>
          </cell>
          <cell r="AB192">
            <v>1</v>
          </cell>
          <cell r="AC192">
            <v>1</v>
          </cell>
          <cell r="AD192" t="str">
            <v>N</v>
          </cell>
          <cell r="AE192" t="str">
            <v>N</v>
          </cell>
          <cell r="AF192" t="str">
            <v>N</v>
          </cell>
          <cell r="AG192" t="str">
            <v>4D</v>
          </cell>
          <cell r="AH192" t="str">
            <v>4D</v>
          </cell>
          <cell r="AI192" t="str">
            <v>4D</v>
          </cell>
          <cell r="AJ192">
            <v>1</v>
          </cell>
          <cell r="AK192">
            <v>1</v>
          </cell>
          <cell r="AL192">
            <v>1</v>
          </cell>
          <cell r="AM192">
            <v>9.7000000000000003E-2</v>
          </cell>
          <cell r="AN192">
            <v>9.7000000000000003E-2</v>
          </cell>
          <cell r="AO192">
            <v>9.7000000000000003E-2</v>
          </cell>
          <cell r="AP192">
            <v>0.55000000000000004</v>
          </cell>
          <cell r="AQ192">
            <v>0.55000000000000004</v>
          </cell>
          <cell r="AR192">
            <v>0.55000000000000004</v>
          </cell>
          <cell r="AS192">
            <v>0.92500000000000004</v>
          </cell>
          <cell r="AT192">
            <v>0.92500000000000004</v>
          </cell>
          <cell r="AU192">
            <v>0.92500000000000004</v>
          </cell>
          <cell r="AV192">
            <v>22302</v>
          </cell>
          <cell r="AW192">
            <v>23667</v>
          </cell>
          <cell r="AX192">
            <v>24623</v>
          </cell>
          <cell r="AY192">
            <v>2163</v>
          </cell>
          <cell r="AZ192">
            <v>2296</v>
          </cell>
          <cell r="BA192">
            <v>2388</v>
          </cell>
          <cell r="BB192">
            <v>3204</v>
          </cell>
          <cell r="BC192">
            <v>3204</v>
          </cell>
          <cell r="BD192">
            <v>3204</v>
          </cell>
          <cell r="BE192">
            <v>3204</v>
          </cell>
          <cell r="BF192">
            <v>3204</v>
          </cell>
          <cell r="BG192">
            <v>3204</v>
          </cell>
          <cell r="BH192">
            <v>0.67500000000000004</v>
          </cell>
          <cell r="BI192">
            <v>0.71699999999999997</v>
          </cell>
          <cell r="BJ192">
            <v>0.745</v>
          </cell>
          <cell r="BK192">
            <v>0.67500000000000004</v>
          </cell>
          <cell r="BL192">
            <v>0.71699999999999997</v>
          </cell>
          <cell r="BM192">
            <v>0.745</v>
          </cell>
          <cell r="BN192" t="str">
            <v>B</v>
          </cell>
          <cell r="BO192" t="str">
            <v>B</v>
          </cell>
          <cell r="BP192" t="str">
            <v>B</v>
          </cell>
          <cell r="BQ192" t="str">
            <v>SA</v>
          </cell>
          <cell r="BR192" t="str">
            <v>SA</v>
          </cell>
          <cell r="BS192" t="str">
            <v>SA</v>
          </cell>
          <cell r="BT192">
            <v>22302</v>
          </cell>
          <cell r="BU192">
            <v>23667</v>
          </cell>
          <cell r="BV192">
            <v>24623</v>
          </cell>
          <cell r="BW192">
            <v>3204</v>
          </cell>
          <cell r="BX192">
            <v>3204</v>
          </cell>
          <cell r="BY192">
            <v>3204</v>
          </cell>
          <cell r="BZ192">
            <v>3204</v>
          </cell>
          <cell r="CA192">
            <v>3204</v>
          </cell>
          <cell r="CB192">
            <v>3204</v>
          </cell>
          <cell r="CC192">
            <v>0.67500000000000004</v>
          </cell>
          <cell r="CD192">
            <v>0.71699999999999997</v>
          </cell>
          <cell r="CE192">
            <v>0.745</v>
          </cell>
          <cell r="CF192">
            <v>0.67500000000000004</v>
          </cell>
          <cell r="CG192">
            <v>0.71699999999999997</v>
          </cell>
          <cell r="CH192">
            <v>0.745</v>
          </cell>
          <cell r="CI192" t="str">
            <v>B</v>
          </cell>
          <cell r="CJ192" t="str">
            <v>B</v>
          </cell>
          <cell r="CK192" t="str">
            <v>B</v>
          </cell>
          <cell r="CL192" t="str">
            <v>N</v>
          </cell>
        </row>
        <row r="193">
          <cell r="B193" t="str">
            <v>10540.4</v>
          </cell>
          <cell r="C193" t="str">
            <v>MARINER BLVD (CR587)</v>
          </cell>
          <cell r="D193" t="str">
            <v>FAIRCHILD RD</v>
          </cell>
          <cell r="E193" t="str">
            <v>AUDIE BROOK DR</v>
          </cell>
          <cell r="F193" t="str">
            <v>53</v>
          </cell>
          <cell r="G193" t="str">
            <v>E</v>
          </cell>
          <cell r="H193">
            <v>1.02</v>
          </cell>
          <cell r="I193">
            <v>104</v>
          </cell>
          <cell r="J193">
            <v>105</v>
          </cell>
          <cell r="K193">
            <v>107</v>
          </cell>
          <cell r="L193" t="str">
            <v>T</v>
          </cell>
          <cell r="M193" t="str">
            <v>T</v>
          </cell>
          <cell r="N193" t="str">
            <v>T</v>
          </cell>
          <cell r="O193" t="str">
            <v>D</v>
          </cell>
          <cell r="P193" t="str">
            <v>D</v>
          </cell>
          <cell r="Q193" t="str">
            <v>D</v>
          </cell>
          <cell r="R193" t="str">
            <v>SA</v>
          </cell>
          <cell r="S193" t="str">
            <v>SA</v>
          </cell>
          <cell r="T193" t="str">
            <v>SA</v>
          </cell>
          <cell r="U193">
            <v>2</v>
          </cell>
          <cell r="V193">
            <v>2</v>
          </cell>
          <cell r="W193">
            <v>2</v>
          </cell>
          <cell r="X193" t="str">
            <v>CR</v>
          </cell>
          <cell r="Y193" t="str">
            <v>CR</v>
          </cell>
          <cell r="Z193" t="str">
            <v>CR</v>
          </cell>
          <cell r="AA193">
            <v>1</v>
          </cell>
          <cell r="AB193">
            <v>1</v>
          </cell>
          <cell r="AC193">
            <v>1</v>
          </cell>
          <cell r="AD193" t="str">
            <v>N</v>
          </cell>
          <cell r="AE193" t="str">
            <v>N</v>
          </cell>
          <cell r="AF193" t="str">
            <v>N</v>
          </cell>
          <cell r="AG193" t="str">
            <v>4D</v>
          </cell>
          <cell r="AH193" t="str">
            <v>4D</v>
          </cell>
          <cell r="AI193" t="str">
            <v>4D</v>
          </cell>
          <cell r="AJ193">
            <v>0</v>
          </cell>
          <cell r="AK193">
            <v>0</v>
          </cell>
          <cell r="AL193">
            <v>0</v>
          </cell>
          <cell r="AM193">
            <v>9.7000000000000003E-2</v>
          </cell>
          <cell r="AN193">
            <v>9.7000000000000003E-2</v>
          </cell>
          <cell r="AO193">
            <v>9.7000000000000003E-2</v>
          </cell>
          <cell r="AP193">
            <v>0.55000000000000004</v>
          </cell>
          <cell r="AQ193">
            <v>0.55000000000000004</v>
          </cell>
          <cell r="AR193">
            <v>0.55000000000000004</v>
          </cell>
          <cell r="AS193">
            <v>0.92500000000000004</v>
          </cell>
          <cell r="AT193">
            <v>0.92500000000000004</v>
          </cell>
          <cell r="AU193">
            <v>0.92500000000000004</v>
          </cell>
          <cell r="AV193">
            <v>22302</v>
          </cell>
          <cell r="AW193">
            <v>23667</v>
          </cell>
          <cell r="AX193">
            <v>24623</v>
          </cell>
          <cell r="AY193">
            <v>2163</v>
          </cell>
          <cell r="AZ193">
            <v>2296</v>
          </cell>
          <cell r="BA193">
            <v>2388</v>
          </cell>
          <cell r="BB193">
            <v>3204</v>
          </cell>
          <cell r="BC193">
            <v>3204</v>
          </cell>
          <cell r="BD193">
            <v>3204</v>
          </cell>
          <cell r="BE193">
            <v>3204</v>
          </cell>
          <cell r="BF193">
            <v>3204</v>
          </cell>
          <cell r="BG193">
            <v>3204</v>
          </cell>
          <cell r="BH193">
            <v>0.67500000000000004</v>
          </cell>
          <cell r="BI193">
            <v>0.71699999999999997</v>
          </cell>
          <cell r="BJ193">
            <v>0.745</v>
          </cell>
          <cell r="BK193">
            <v>0.67500000000000004</v>
          </cell>
          <cell r="BL193">
            <v>0.71699999999999997</v>
          </cell>
          <cell r="BM193">
            <v>0.745</v>
          </cell>
          <cell r="BN193" t="str">
            <v>B</v>
          </cell>
          <cell r="BO193" t="str">
            <v>B</v>
          </cell>
          <cell r="BP193" t="str">
            <v>B</v>
          </cell>
          <cell r="BQ193" t="str">
            <v>SA</v>
          </cell>
          <cell r="BR193" t="str">
            <v>SA</v>
          </cell>
          <cell r="BS193" t="str">
            <v>SA</v>
          </cell>
          <cell r="BT193">
            <v>22302</v>
          </cell>
          <cell r="BU193">
            <v>23667</v>
          </cell>
          <cell r="BV193">
            <v>24623</v>
          </cell>
          <cell r="BW193">
            <v>3204</v>
          </cell>
          <cell r="BX193">
            <v>3204</v>
          </cell>
          <cell r="BY193">
            <v>3204</v>
          </cell>
          <cell r="BZ193">
            <v>3204</v>
          </cell>
          <cell r="CA193">
            <v>3204</v>
          </cell>
          <cell r="CB193">
            <v>3204</v>
          </cell>
          <cell r="CC193">
            <v>0.67500000000000004</v>
          </cell>
          <cell r="CD193">
            <v>0.71699999999999997</v>
          </cell>
          <cell r="CE193">
            <v>0.745</v>
          </cell>
          <cell r="CF193">
            <v>0.67500000000000004</v>
          </cell>
          <cell r="CG193">
            <v>0.71699999999999997</v>
          </cell>
          <cell r="CH193">
            <v>0.745</v>
          </cell>
          <cell r="CI193" t="str">
            <v>B</v>
          </cell>
          <cell r="CJ193" t="str">
            <v>B</v>
          </cell>
          <cell r="CK193" t="str">
            <v>B</v>
          </cell>
          <cell r="CL193" t="str">
            <v>N</v>
          </cell>
        </row>
        <row r="194">
          <cell r="B194" t="str">
            <v>10550.1</v>
          </cell>
          <cell r="C194" t="str">
            <v>MARINER BLVD (CR587)</v>
          </cell>
          <cell r="D194" t="str">
            <v>AUDIE BROOK DR</v>
          </cell>
          <cell r="E194" t="str">
            <v>HENDERSON ST</v>
          </cell>
          <cell r="F194" t="str">
            <v>53</v>
          </cell>
          <cell r="G194" t="str">
            <v>E</v>
          </cell>
          <cell r="H194">
            <v>1.02</v>
          </cell>
          <cell r="I194">
            <v>104</v>
          </cell>
          <cell r="J194">
            <v>105</v>
          </cell>
          <cell r="K194">
            <v>107</v>
          </cell>
          <cell r="L194" t="str">
            <v>T</v>
          </cell>
          <cell r="M194" t="str">
            <v>T</v>
          </cell>
          <cell r="N194" t="str">
            <v>T</v>
          </cell>
          <cell r="O194" t="str">
            <v>D</v>
          </cell>
          <cell r="P194" t="str">
            <v>D</v>
          </cell>
          <cell r="Q194" t="str">
            <v>D</v>
          </cell>
          <cell r="R194" t="str">
            <v>SA</v>
          </cell>
          <cell r="S194" t="str">
            <v>SA</v>
          </cell>
          <cell r="T194" t="str">
            <v>SA</v>
          </cell>
          <cell r="U194">
            <v>2</v>
          </cell>
          <cell r="V194">
            <v>2</v>
          </cell>
          <cell r="W194">
            <v>2</v>
          </cell>
          <cell r="X194" t="str">
            <v>CR</v>
          </cell>
          <cell r="Y194" t="str">
            <v>CR</v>
          </cell>
          <cell r="Z194" t="str">
            <v>CR</v>
          </cell>
          <cell r="AA194">
            <v>1</v>
          </cell>
          <cell r="AB194">
            <v>1</v>
          </cell>
          <cell r="AC194">
            <v>1</v>
          </cell>
          <cell r="AD194" t="str">
            <v>N</v>
          </cell>
          <cell r="AE194" t="str">
            <v>N</v>
          </cell>
          <cell r="AF194" t="str">
            <v>N</v>
          </cell>
          <cell r="AG194" t="str">
            <v>4D</v>
          </cell>
          <cell r="AH194" t="str">
            <v>4D</v>
          </cell>
          <cell r="AI194" t="str">
            <v>4D</v>
          </cell>
          <cell r="AJ194">
            <v>1</v>
          </cell>
          <cell r="AK194">
            <v>1</v>
          </cell>
          <cell r="AL194">
            <v>1</v>
          </cell>
          <cell r="AM194">
            <v>9.7000000000000003E-2</v>
          </cell>
          <cell r="AN194">
            <v>9.7000000000000003E-2</v>
          </cell>
          <cell r="AO194">
            <v>9.7000000000000003E-2</v>
          </cell>
          <cell r="AP194">
            <v>0.55000000000000004</v>
          </cell>
          <cell r="AQ194">
            <v>0.55000000000000004</v>
          </cell>
          <cell r="AR194">
            <v>0.55000000000000004</v>
          </cell>
          <cell r="AS194">
            <v>0.92500000000000004</v>
          </cell>
          <cell r="AT194">
            <v>0.92500000000000004</v>
          </cell>
          <cell r="AU194">
            <v>0.92500000000000004</v>
          </cell>
          <cell r="AV194">
            <v>22302</v>
          </cell>
          <cell r="AW194">
            <v>23667</v>
          </cell>
          <cell r="AX194">
            <v>24623</v>
          </cell>
          <cell r="AY194">
            <v>2163</v>
          </cell>
          <cell r="AZ194">
            <v>2296</v>
          </cell>
          <cell r="BA194">
            <v>2388</v>
          </cell>
          <cell r="BB194">
            <v>3204</v>
          </cell>
          <cell r="BC194">
            <v>3204</v>
          </cell>
          <cell r="BD194">
            <v>3204</v>
          </cell>
          <cell r="BE194">
            <v>3204</v>
          </cell>
          <cell r="BF194">
            <v>3204</v>
          </cell>
          <cell r="BG194">
            <v>3204</v>
          </cell>
          <cell r="BH194">
            <v>0.67500000000000004</v>
          </cell>
          <cell r="BI194">
            <v>0.71699999999999997</v>
          </cell>
          <cell r="BJ194">
            <v>0.745</v>
          </cell>
          <cell r="BK194">
            <v>0.67500000000000004</v>
          </cell>
          <cell r="BL194">
            <v>0.71699999999999997</v>
          </cell>
          <cell r="BM194">
            <v>0.745</v>
          </cell>
          <cell r="BN194" t="str">
            <v>B</v>
          </cell>
          <cell r="BO194" t="str">
            <v>B</v>
          </cell>
          <cell r="BP194" t="str">
            <v>B</v>
          </cell>
          <cell r="BQ194" t="str">
            <v>SA</v>
          </cell>
          <cell r="BR194" t="str">
            <v>SA</v>
          </cell>
          <cell r="BS194" t="str">
            <v>SA</v>
          </cell>
          <cell r="BT194">
            <v>22302</v>
          </cell>
          <cell r="BU194">
            <v>23667</v>
          </cell>
          <cell r="BV194">
            <v>24623</v>
          </cell>
          <cell r="BW194">
            <v>3204</v>
          </cell>
          <cell r="BX194">
            <v>3204</v>
          </cell>
          <cell r="BY194">
            <v>3204</v>
          </cell>
          <cell r="BZ194">
            <v>3204</v>
          </cell>
          <cell r="CA194">
            <v>3204</v>
          </cell>
          <cell r="CB194">
            <v>3204</v>
          </cell>
          <cell r="CC194">
            <v>0.67500000000000004</v>
          </cell>
          <cell r="CD194">
            <v>0.71699999999999997</v>
          </cell>
          <cell r="CE194">
            <v>0.745</v>
          </cell>
          <cell r="CF194">
            <v>0.67500000000000004</v>
          </cell>
          <cell r="CG194">
            <v>0.71699999999999997</v>
          </cell>
          <cell r="CH194">
            <v>0.745</v>
          </cell>
          <cell r="CI194" t="str">
            <v>B</v>
          </cell>
          <cell r="CJ194" t="str">
            <v>B</v>
          </cell>
          <cell r="CK194" t="str">
            <v>B</v>
          </cell>
          <cell r="CL194" t="str">
            <v>N</v>
          </cell>
        </row>
        <row r="195">
          <cell r="B195" t="str">
            <v>10550.2</v>
          </cell>
          <cell r="C195" t="str">
            <v>MARINER BLVD (CR587)</v>
          </cell>
          <cell r="D195" t="str">
            <v>HENDERSON ST</v>
          </cell>
          <cell r="E195" t="str">
            <v>SPRING HILL DR</v>
          </cell>
          <cell r="F195" t="str">
            <v>53</v>
          </cell>
          <cell r="G195" t="str">
            <v>E</v>
          </cell>
          <cell r="H195">
            <v>1.02</v>
          </cell>
          <cell r="I195">
            <v>104</v>
          </cell>
          <cell r="J195">
            <v>105</v>
          </cell>
          <cell r="K195">
            <v>107</v>
          </cell>
          <cell r="L195" t="str">
            <v>T</v>
          </cell>
          <cell r="M195" t="str">
            <v>T</v>
          </cell>
          <cell r="N195" t="str">
            <v>T</v>
          </cell>
          <cell r="O195" t="str">
            <v>D</v>
          </cell>
          <cell r="P195" t="str">
            <v>D</v>
          </cell>
          <cell r="Q195" t="str">
            <v>D</v>
          </cell>
          <cell r="R195" t="str">
            <v>SA</v>
          </cell>
          <cell r="S195" t="str">
            <v>SA</v>
          </cell>
          <cell r="T195" t="str">
            <v>SA</v>
          </cell>
          <cell r="U195">
            <v>2</v>
          </cell>
          <cell r="V195">
            <v>2</v>
          </cell>
          <cell r="W195">
            <v>2</v>
          </cell>
          <cell r="X195" t="str">
            <v>CR</v>
          </cell>
          <cell r="Y195" t="str">
            <v>CR</v>
          </cell>
          <cell r="Z195" t="str">
            <v>CR</v>
          </cell>
          <cell r="AA195">
            <v>1</v>
          </cell>
          <cell r="AB195">
            <v>1</v>
          </cell>
          <cell r="AC195">
            <v>1</v>
          </cell>
          <cell r="AD195" t="str">
            <v>N</v>
          </cell>
          <cell r="AE195" t="str">
            <v>N</v>
          </cell>
          <cell r="AF195" t="str">
            <v>N</v>
          </cell>
          <cell r="AG195" t="str">
            <v>4D</v>
          </cell>
          <cell r="AH195" t="str">
            <v>4D</v>
          </cell>
          <cell r="AI195" t="str">
            <v>4D</v>
          </cell>
          <cell r="AJ195">
            <v>1</v>
          </cell>
          <cell r="AK195">
            <v>1</v>
          </cell>
          <cell r="AL195">
            <v>1</v>
          </cell>
          <cell r="AM195">
            <v>9.7000000000000003E-2</v>
          </cell>
          <cell r="AN195">
            <v>9.7000000000000003E-2</v>
          </cell>
          <cell r="AO195">
            <v>9.7000000000000003E-2</v>
          </cell>
          <cell r="AP195">
            <v>0.55000000000000004</v>
          </cell>
          <cell r="AQ195">
            <v>0.55000000000000004</v>
          </cell>
          <cell r="AR195">
            <v>0.55000000000000004</v>
          </cell>
          <cell r="AS195">
            <v>0.92500000000000004</v>
          </cell>
          <cell r="AT195">
            <v>0.92500000000000004</v>
          </cell>
          <cell r="AU195">
            <v>0.92500000000000004</v>
          </cell>
          <cell r="AV195">
            <v>22302</v>
          </cell>
          <cell r="AW195">
            <v>23667</v>
          </cell>
          <cell r="AX195">
            <v>24623</v>
          </cell>
          <cell r="AY195">
            <v>2163</v>
          </cell>
          <cell r="AZ195">
            <v>2296</v>
          </cell>
          <cell r="BA195">
            <v>2388</v>
          </cell>
          <cell r="BB195">
            <v>3204</v>
          </cell>
          <cell r="BC195">
            <v>3204</v>
          </cell>
          <cell r="BD195">
            <v>3204</v>
          </cell>
          <cell r="BE195">
            <v>3204</v>
          </cell>
          <cell r="BF195">
            <v>3204</v>
          </cell>
          <cell r="BG195">
            <v>3204</v>
          </cell>
          <cell r="BH195">
            <v>0.67500000000000004</v>
          </cell>
          <cell r="BI195">
            <v>0.71699999999999997</v>
          </cell>
          <cell r="BJ195">
            <v>0.745</v>
          </cell>
          <cell r="BK195">
            <v>0.67500000000000004</v>
          </cell>
          <cell r="BL195">
            <v>0.71699999999999997</v>
          </cell>
          <cell r="BM195">
            <v>0.745</v>
          </cell>
          <cell r="BN195" t="str">
            <v>B</v>
          </cell>
          <cell r="BO195" t="str">
            <v>B</v>
          </cell>
          <cell r="BP195" t="str">
            <v>B</v>
          </cell>
          <cell r="BQ195" t="str">
            <v>SA</v>
          </cell>
          <cell r="BR195" t="str">
            <v>SA</v>
          </cell>
          <cell r="BS195" t="str">
            <v>SA</v>
          </cell>
          <cell r="BT195">
            <v>22302</v>
          </cell>
          <cell r="BU195">
            <v>23667</v>
          </cell>
          <cell r="BV195">
            <v>24623</v>
          </cell>
          <cell r="BW195">
            <v>3204</v>
          </cell>
          <cell r="BX195">
            <v>3204</v>
          </cell>
          <cell r="BY195">
            <v>3204</v>
          </cell>
          <cell r="BZ195">
            <v>3204</v>
          </cell>
          <cell r="CA195">
            <v>3204</v>
          </cell>
          <cell r="CB195">
            <v>3204</v>
          </cell>
          <cell r="CC195">
            <v>0.67500000000000004</v>
          </cell>
          <cell r="CD195">
            <v>0.71699999999999997</v>
          </cell>
          <cell r="CE195">
            <v>0.745</v>
          </cell>
          <cell r="CF195">
            <v>0.67500000000000004</v>
          </cell>
          <cell r="CG195">
            <v>0.71699999999999997</v>
          </cell>
          <cell r="CH195">
            <v>0.745</v>
          </cell>
          <cell r="CI195" t="str">
            <v>B</v>
          </cell>
          <cell r="CJ195" t="str">
            <v>B</v>
          </cell>
          <cell r="CK195" t="str">
            <v>B</v>
          </cell>
          <cell r="CL195" t="str">
            <v>N</v>
          </cell>
        </row>
        <row r="196">
          <cell r="B196" t="str">
            <v>10560</v>
          </cell>
          <cell r="C196" t="str">
            <v>MARINER BLVD (CR587)</v>
          </cell>
          <cell r="D196" t="str">
            <v>SPRING HILL DR</v>
          </cell>
          <cell r="E196" t="str">
            <v>LINDEN DR</v>
          </cell>
          <cell r="F196" t="str">
            <v>9</v>
          </cell>
          <cell r="G196" t="str">
            <v>A</v>
          </cell>
          <cell r="H196">
            <v>1.0117</v>
          </cell>
          <cell r="I196">
            <v>105</v>
          </cell>
          <cell r="J196">
            <v>106</v>
          </cell>
          <cell r="K196">
            <v>108</v>
          </cell>
          <cell r="L196" t="str">
            <v>T</v>
          </cell>
          <cell r="M196" t="str">
            <v>T</v>
          </cell>
          <cell r="N196" t="str">
            <v>T</v>
          </cell>
          <cell r="O196" t="str">
            <v>D</v>
          </cell>
          <cell r="P196" t="str">
            <v>D</v>
          </cell>
          <cell r="Q196" t="str">
            <v>D</v>
          </cell>
          <cell r="R196" t="str">
            <v>SA</v>
          </cell>
          <cell r="S196" t="str">
            <v>SA</v>
          </cell>
          <cell r="T196" t="str">
            <v>SA</v>
          </cell>
          <cell r="U196">
            <v>2</v>
          </cell>
          <cell r="V196">
            <v>2</v>
          </cell>
          <cell r="W196">
            <v>2</v>
          </cell>
          <cell r="X196" t="str">
            <v>CR</v>
          </cell>
          <cell r="Y196" t="str">
            <v>CR</v>
          </cell>
          <cell r="Z196" t="str">
            <v>CR</v>
          </cell>
          <cell r="AA196">
            <v>1</v>
          </cell>
          <cell r="AB196">
            <v>1</v>
          </cell>
          <cell r="AC196">
            <v>1</v>
          </cell>
          <cell r="AD196" t="str">
            <v>N</v>
          </cell>
          <cell r="AE196" t="str">
            <v>N</v>
          </cell>
          <cell r="AF196" t="str">
            <v>N</v>
          </cell>
          <cell r="AG196" t="str">
            <v>4D</v>
          </cell>
          <cell r="AH196" t="str">
            <v>4D</v>
          </cell>
          <cell r="AI196" t="str">
            <v>4D</v>
          </cell>
          <cell r="AJ196">
            <v>1</v>
          </cell>
          <cell r="AK196">
            <v>1</v>
          </cell>
          <cell r="AL196">
            <v>1</v>
          </cell>
          <cell r="AM196">
            <v>9.7000000000000003E-2</v>
          </cell>
          <cell r="AN196">
            <v>9.7000000000000003E-2</v>
          </cell>
          <cell r="AO196">
            <v>9.7000000000000003E-2</v>
          </cell>
          <cell r="AP196">
            <v>0.55000000000000004</v>
          </cell>
          <cell r="AQ196">
            <v>0.55000000000000004</v>
          </cell>
          <cell r="AR196">
            <v>0.55000000000000004</v>
          </cell>
          <cell r="AS196">
            <v>0.92500000000000004</v>
          </cell>
          <cell r="AT196">
            <v>0.92500000000000004</v>
          </cell>
          <cell r="AU196">
            <v>0.92500000000000004</v>
          </cell>
          <cell r="AV196">
            <v>21391</v>
          </cell>
          <cell r="AW196">
            <v>22701</v>
          </cell>
          <cell r="AX196">
            <v>23618</v>
          </cell>
          <cell r="AY196">
            <v>2075</v>
          </cell>
          <cell r="AZ196">
            <v>2202</v>
          </cell>
          <cell r="BA196">
            <v>2291</v>
          </cell>
          <cell r="BB196">
            <v>3204</v>
          </cell>
          <cell r="BC196">
            <v>3204</v>
          </cell>
          <cell r="BD196">
            <v>3204</v>
          </cell>
          <cell r="BE196">
            <v>3204</v>
          </cell>
          <cell r="BF196">
            <v>3204</v>
          </cell>
          <cell r="BG196">
            <v>3204</v>
          </cell>
          <cell r="BH196">
            <v>0.64800000000000002</v>
          </cell>
          <cell r="BI196">
            <v>0.68700000000000006</v>
          </cell>
          <cell r="BJ196">
            <v>0.71499999999999997</v>
          </cell>
          <cell r="BK196">
            <v>0.64800000000000002</v>
          </cell>
          <cell r="BL196">
            <v>0.68700000000000006</v>
          </cell>
          <cell r="BM196">
            <v>0.71499999999999997</v>
          </cell>
          <cell r="BN196" t="str">
            <v>B</v>
          </cell>
          <cell r="BO196" t="str">
            <v>B</v>
          </cell>
          <cell r="BP196" t="str">
            <v>B</v>
          </cell>
          <cell r="BQ196" t="str">
            <v>SA</v>
          </cell>
          <cell r="BR196" t="str">
            <v>SA</v>
          </cell>
          <cell r="BS196" t="str">
            <v>SA</v>
          </cell>
          <cell r="BT196">
            <v>23080</v>
          </cell>
          <cell r="BU196">
            <v>24493</v>
          </cell>
          <cell r="BV196">
            <v>25483</v>
          </cell>
          <cell r="BW196">
            <v>3204</v>
          </cell>
          <cell r="BX196">
            <v>3204</v>
          </cell>
          <cell r="BY196">
            <v>3204</v>
          </cell>
          <cell r="BZ196">
            <v>3204</v>
          </cell>
          <cell r="CA196">
            <v>3204</v>
          </cell>
          <cell r="CB196">
            <v>3204</v>
          </cell>
          <cell r="CC196">
            <v>0.69899999999999995</v>
          </cell>
          <cell r="CD196">
            <v>0.74199999999999999</v>
          </cell>
          <cell r="CE196">
            <v>0.77200000000000002</v>
          </cell>
          <cell r="CF196">
            <v>0.69899999999999995</v>
          </cell>
          <cell r="CG196">
            <v>0.74199999999999999</v>
          </cell>
          <cell r="CH196">
            <v>0.77200000000000002</v>
          </cell>
          <cell r="CI196" t="str">
            <v>B</v>
          </cell>
          <cell r="CJ196" t="str">
            <v>B</v>
          </cell>
          <cell r="CK196" t="str">
            <v>B</v>
          </cell>
          <cell r="CL196" t="str">
            <v>N</v>
          </cell>
        </row>
        <row r="197">
          <cell r="B197" t="str">
            <v>10570</v>
          </cell>
          <cell r="C197" t="str">
            <v>MARINER BLVD (CR587)</v>
          </cell>
          <cell r="D197" t="str">
            <v>LINDEN DR</v>
          </cell>
          <cell r="E197" t="str">
            <v>LANDOVER RD</v>
          </cell>
          <cell r="F197" t="str">
            <v>67</v>
          </cell>
          <cell r="G197" t="str">
            <v>E</v>
          </cell>
          <cell r="H197">
            <v>1.02</v>
          </cell>
          <cell r="I197">
            <v>105</v>
          </cell>
          <cell r="J197">
            <v>106</v>
          </cell>
          <cell r="K197">
            <v>108</v>
          </cell>
          <cell r="L197" t="str">
            <v>T</v>
          </cell>
          <cell r="M197" t="str">
            <v>T</v>
          </cell>
          <cell r="N197" t="str">
            <v>T</v>
          </cell>
          <cell r="O197" t="str">
            <v>D</v>
          </cell>
          <cell r="P197" t="str">
            <v>D</v>
          </cell>
          <cell r="Q197" t="str">
            <v>D</v>
          </cell>
          <cell r="R197" t="str">
            <v>SA</v>
          </cell>
          <cell r="S197" t="str">
            <v>SA</v>
          </cell>
          <cell r="T197" t="str">
            <v>SA</v>
          </cell>
          <cell r="U197">
            <v>2</v>
          </cell>
          <cell r="V197">
            <v>2</v>
          </cell>
          <cell r="W197">
            <v>2</v>
          </cell>
          <cell r="X197" t="str">
            <v>CR</v>
          </cell>
          <cell r="Y197" t="str">
            <v>CR</v>
          </cell>
          <cell r="Z197" t="str">
            <v>CR</v>
          </cell>
          <cell r="AA197">
            <v>1</v>
          </cell>
          <cell r="AB197">
            <v>1</v>
          </cell>
          <cell r="AC197">
            <v>1</v>
          </cell>
          <cell r="AD197" t="str">
            <v>N</v>
          </cell>
          <cell r="AE197" t="str">
            <v>N</v>
          </cell>
          <cell r="AF197" t="str">
            <v>N</v>
          </cell>
          <cell r="AG197" t="str">
            <v>4D</v>
          </cell>
          <cell r="AH197" t="str">
            <v>4D</v>
          </cell>
          <cell r="AI197" t="str">
            <v>4D</v>
          </cell>
          <cell r="AJ197">
            <v>1</v>
          </cell>
          <cell r="AK197">
            <v>1</v>
          </cell>
          <cell r="AL197">
            <v>1</v>
          </cell>
          <cell r="AM197">
            <v>9.7000000000000003E-2</v>
          </cell>
          <cell r="AN197">
            <v>9.7000000000000003E-2</v>
          </cell>
          <cell r="AO197">
            <v>9.7000000000000003E-2</v>
          </cell>
          <cell r="AP197">
            <v>0.55000000000000004</v>
          </cell>
          <cell r="AQ197">
            <v>0.55000000000000004</v>
          </cell>
          <cell r="AR197">
            <v>0.55000000000000004</v>
          </cell>
          <cell r="AS197">
            <v>0.92500000000000004</v>
          </cell>
          <cell r="AT197">
            <v>0.92500000000000004</v>
          </cell>
          <cell r="AU197">
            <v>0.92500000000000004</v>
          </cell>
          <cell r="AV197">
            <v>23894</v>
          </cell>
          <cell r="AW197">
            <v>25356</v>
          </cell>
          <cell r="AX197">
            <v>26381</v>
          </cell>
          <cell r="AY197">
            <v>2318</v>
          </cell>
          <cell r="AZ197">
            <v>2460</v>
          </cell>
          <cell r="BA197">
            <v>2559</v>
          </cell>
          <cell r="BB197">
            <v>2898</v>
          </cell>
          <cell r="BC197">
            <v>2898</v>
          </cell>
          <cell r="BD197">
            <v>2898</v>
          </cell>
          <cell r="BE197">
            <v>3060</v>
          </cell>
          <cell r="BF197">
            <v>3060</v>
          </cell>
          <cell r="BG197">
            <v>3060</v>
          </cell>
          <cell r="BH197">
            <v>0.8</v>
          </cell>
          <cell r="BI197">
            <v>0.84899999999999998</v>
          </cell>
          <cell r="BJ197">
            <v>0.88300000000000001</v>
          </cell>
          <cell r="BK197">
            <v>0.75800000000000001</v>
          </cell>
          <cell r="BL197">
            <v>0.80400000000000005</v>
          </cell>
          <cell r="BM197">
            <v>0.83599999999999997</v>
          </cell>
          <cell r="BN197" t="str">
            <v>D</v>
          </cell>
          <cell r="BO197" t="str">
            <v>D</v>
          </cell>
          <cell r="BP197" t="str">
            <v>D</v>
          </cell>
          <cell r="BQ197" t="str">
            <v>SA</v>
          </cell>
          <cell r="BR197" t="str">
            <v>SA</v>
          </cell>
          <cell r="BS197" t="str">
            <v>SA</v>
          </cell>
          <cell r="BT197">
            <v>23080</v>
          </cell>
          <cell r="BU197">
            <v>24493</v>
          </cell>
          <cell r="BV197">
            <v>25483</v>
          </cell>
          <cell r="BW197">
            <v>3204</v>
          </cell>
          <cell r="BX197">
            <v>3204</v>
          </cell>
          <cell r="BY197">
            <v>3204</v>
          </cell>
          <cell r="BZ197">
            <v>3204</v>
          </cell>
          <cell r="CA197">
            <v>3204</v>
          </cell>
          <cell r="CB197">
            <v>3204</v>
          </cell>
          <cell r="CC197">
            <v>0.69899999999999995</v>
          </cell>
          <cell r="CD197">
            <v>0.74199999999999999</v>
          </cell>
          <cell r="CE197">
            <v>0.77200000000000002</v>
          </cell>
          <cell r="CF197">
            <v>0.69899999999999995</v>
          </cell>
          <cell r="CG197">
            <v>0.74199999999999999</v>
          </cell>
          <cell r="CH197">
            <v>0.77200000000000002</v>
          </cell>
          <cell r="CI197" t="str">
            <v>B</v>
          </cell>
          <cell r="CJ197" t="str">
            <v>B</v>
          </cell>
          <cell r="CK197" t="str">
            <v>B</v>
          </cell>
          <cell r="CL197" t="str">
            <v>N</v>
          </cell>
        </row>
        <row r="198">
          <cell r="B198" t="str">
            <v>10580</v>
          </cell>
          <cell r="C198" t="str">
            <v>MARINER BLVD (CR587)</v>
          </cell>
          <cell r="D198" t="str">
            <v>LANDOVER RD</v>
          </cell>
          <cell r="E198" t="str">
            <v>NORTHCLIFFE BLVD</v>
          </cell>
          <cell r="F198" t="str">
            <v>67: 082002</v>
          </cell>
          <cell r="G198" t="str">
            <v>E</v>
          </cell>
          <cell r="H198">
            <v>1.02</v>
          </cell>
          <cell r="I198">
            <v>105</v>
          </cell>
          <cell r="J198">
            <v>106</v>
          </cell>
          <cell r="K198">
            <v>108</v>
          </cell>
          <cell r="L198" t="str">
            <v>T</v>
          </cell>
          <cell r="M198" t="str">
            <v>T</v>
          </cell>
          <cell r="N198" t="str">
            <v>T</v>
          </cell>
          <cell r="O198" t="str">
            <v>D</v>
          </cell>
          <cell r="P198" t="str">
            <v>D</v>
          </cell>
          <cell r="Q198" t="str">
            <v>D</v>
          </cell>
          <cell r="R198" t="str">
            <v>SA</v>
          </cell>
          <cell r="S198" t="str">
            <v>SA</v>
          </cell>
          <cell r="T198" t="str">
            <v>SA</v>
          </cell>
          <cell r="U198">
            <v>2</v>
          </cell>
          <cell r="V198">
            <v>2</v>
          </cell>
          <cell r="W198">
            <v>2</v>
          </cell>
          <cell r="X198" t="str">
            <v>CR</v>
          </cell>
          <cell r="Y198" t="str">
            <v>CR</v>
          </cell>
          <cell r="Z198" t="str">
            <v>CR</v>
          </cell>
          <cell r="AA198">
            <v>1</v>
          </cell>
          <cell r="AB198">
            <v>1</v>
          </cell>
          <cell r="AC198">
            <v>1</v>
          </cell>
          <cell r="AD198" t="str">
            <v>N</v>
          </cell>
          <cell r="AE198" t="str">
            <v>N</v>
          </cell>
          <cell r="AF198" t="str">
            <v>N</v>
          </cell>
          <cell r="AG198" t="str">
            <v>4D</v>
          </cell>
          <cell r="AH198" t="str">
            <v>4D</v>
          </cell>
          <cell r="AI198" t="str">
            <v>4D</v>
          </cell>
          <cell r="AJ198">
            <v>1</v>
          </cell>
          <cell r="AK198">
            <v>1</v>
          </cell>
          <cell r="AL198">
            <v>1</v>
          </cell>
          <cell r="AM198">
            <v>9.7000000000000003E-2</v>
          </cell>
          <cell r="AN198">
            <v>9.7000000000000003E-2</v>
          </cell>
          <cell r="AO198">
            <v>9.7000000000000003E-2</v>
          </cell>
          <cell r="AP198">
            <v>0.55000000000000004</v>
          </cell>
          <cell r="AQ198">
            <v>0.55000000000000004</v>
          </cell>
          <cell r="AR198">
            <v>0.55000000000000004</v>
          </cell>
          <cell r="AS198">
            <v>0.92500000000000004</v>
          </cell>
          <cell r="AT198">
            <v>0.92500000000000004</v>
          </cell>
          <cell r="AU198">
            <v>0.92500000000000004</v>
          </cell>
          <cell r="AV198">
            <v>25472</v>
          </cell>
          <cell r="AW198">
            <v>27031</v>
          </cell>
          <cell r="AX198">
            <v>28123</v>
          </cell>
          <cell r="AY198">
            <v>2471</v>
          </cell>
          <cell r="AZ198">
            <v>2622</v>
          </cell>
          <cell r="BA198">
            <v>2728</v>
          </cell>
          <cell r="BB198">
            <v>3204</v>
          </cell>
          <cell r="BC198">
            <v>3204</v>
          </cell>
          <cell r="BD198">
            <v>3204</v>
          </cell>
          <cell r="BE198">
            <v>3204</v>
          </cell>
          <cell r="BF198">
            <v>3204</v>
          </cell>
          <cell r="BG198">
            <v>3204</v>
          </cell>
          <cell r="BH198">
            <v>0.77100000000000002</v>
          </cell>
          <cell r="BI198">
            <v>0.81799999999999995</v>
          </cell>
          <cell r="BJ198">
            <v>0.85099999999999998</v>
          </cell>
          <cell r="BK198">
            <v>0.77100000000000002</v>
          </cell>
          <cell r="BL198">
            <v>0.81799999999999995</v>
          </cell>
          <cell r="BM198">
            <v>0.85099999999999998</v>
          </cell>
          <cell r="BN198" t="str">
            <v>B</v>
          </cell>
          <cell r="BO198" t="str">
            <v>C</v>
          </cell>
          <cell r="BP198" t="str">
            <v>C</v>
          </cell>
          <cell r="BQ198" t="str">
            <v>SA</v>
          </cell>
          <cell r="BR198" t="str">
            <v>SA</v>
          </cell>
          <cell r="BS198" t="str">
            <v>SA</v>
          </cell>
          <cell r="BT198">
            <v>23080</v>
          </cell>
          <cell r="BU198">
            <v>24493</v>
          </cell>
          <cell r="BV198">
            <v>25483</v>
          </cell>
          <cell r="BW198">
            <v>3204</v>
          </cell>
          <cell r="BX198">
            <v>3204</v>
          </cell>
          <cell r="BY198">
            <v>3204</v>
          </cell>
          <cell r="BZ198">
            <v>3204</v>
          </cell>
          <cell r="CA198">
            <v>3204</v>
          </cell>
          <cell r="CB198">
            <v>3204</v>
          </cell>
          <cell r="CC198">
            <v>0.69899999999999995</v>
          </cell>
          <cell r="CD198">
            <v>0.74199999999999999</v>
          </cell>
          <cell r="CE198">
            <v>0.77200000000000002</v>
          </cell>
          <cell r="CF198">
            <v>0.69899999999999995</v>
          </cell>
          <cell r="CG198">
            <v>0.74199999999999999</v>
          </cell>
          <cell r="CH198">
            <v>0.77200000000000002</v>
          </cell>
          <cell r="CI198" t="str">
            <v>B</v>
          </cell>
          <cell r="CJ198" t="str">
            <v>B</v>
          </cell>
          <cell r="CK198" t="str">
            <v>B</v>
          </cell>
          <cell r="CL198" t="str">
            <v>N</v>
          </cell>
        </row>
        <row r="199">
          <cell r="B199" t="str">
            <v>10590</v>
          </cell>
          <cell r="C199" t="str">
            <v>MARINER BLVD (CR587)</v>
          </cell>
          <cell r="D199" t="str">
            <v>NORTHCLIFFE BLVD</v>
          </cell>
          <cell r="E199" t="str">
            <v>AUGUSTINE RD</v>
          </cell>
          <cell r="F199" t="str">
            <v>10: 082002</v>
          </cell>
          <cell r="G199" t="str">
            <v>B</v>
          </cell>
          <cell r="H199">
            <v>1.0253000000000001</v>
          </cell>
          <cell r="I199">
            <v>106</v>
          </cell>
          <cell r="J199">
            <v>107</v>
          </cell>
          <cell r="K199">
            <v>109</v>
          </cell>
          <cell r="L199" t="str">
            <v>T</v>
          </cell>
          <cell r="M199" t="str">
            <v>T</v>
          </cell>
          <cell r="N199" t="str">
            <v>T</v>
          </cell>
          <cell r="O199" t="str">
            <v>D</v>
          </cell>
          <cell r="P199" t="str">
            <v>D</v>
          </cell>
          <cell r="Q199" t="str">
            <v>D</v>
          </cell>
          <cell r="R199" t="str">
            <v>SA</v>
          </cell>
          <cell r="S199" t="str">
            <v>SA</v>
          </cell>
          <cell r="T199" t="str">
            <v>SA</v>
          </cell>
          <cell r="U199">
            <v>2</v>
          </cell>
          <cell r="V199">
            <v>2</v>
          </cell>
          <cell r="W199">
            <v>2</v>
          </cell>
          <cell r="X199" t="str">
            <v>CR</v>
          </cell>
          <cell r="Y199" t="str">
            <v>CR</v>
          </cell>
          <cell r="Z199" t="str">
            <v>CR</v>
          </cell>
          <cell r="AA199">
            <v>1</v>
          </cell>
          <cell r="AB199">
            <v>1</v>
          </cell>
          <cell r="AC199">
            <v>1</v>
          </cell>
          <cell r="AD199" t="str">
            <v>N</v>
          </cell>
          <cell r="AE199" t="str">
            <v>N</v>
          </cell>
          <cell r="AF199" t="str">
            <v>N</v>
          </cell>
          <cell r="AG199" t="str">
            <v>4D</v>
          </cell>
          <cell r="AH199" t="str">
            <v>4D</v>
          </cell>
          <cell r="AI199" t="str">
            <v>4D</v>
          </cell>
          <cell r="AJ199">
            <v>0</v>
          </cell>
          <cell r="AK199">
            <v>0</v>
          </cell>
          <cell r="AL199">
            <v>0</v>
          </cell>
          <cell r="AM199">
            <v>9.7000000000000003E-2</v>
          </cell>
          <cell r="AN199">
            <v>9.7000000000000003E-2</v>
          </cell>
          <cell r="AO199">
            <v>9.7000000000000003E-2</v>
          </cell>
          <cell r="AP199">
            <v>0.55000000000000004</v>
          </cell>
          <cell r="AQ199">
            <v>0.55000000000000004</v>
          </cell>
          <cell r="AR199">
            <v>0.55000000000000004</v>
          </cell>
          <cell r="AS199">
            <v>0.92500000000000004</v>
          </cell>
          <cell r="AT199">
            <v>0.92500000000000004</v>
          </cell>
          <cell r="AU199">
            <v>0.92500000000000004</v>
          </cell>
          <cell r="AV199">
            <v>25795</v>
          </cell>
          <cell r="AW199">
            <v>27803</v>
          </cell>
          <cell r="AX199">
            <v>29228</v>
          </cell>
          <cell r="AY199">
            <v>2307</v>
          </cell>
          <cell r="AZ199">
            <v>2414</v>
          </cell>
          <cell r="BA199">
            <v>2488</v>
          </cell>
          <cell r="BB199">
            <v>3204</v>
          </cell>
          <cell r="BC199">
            <v>3204</v>
          </cell>
          <cell r="BD199">
            <v>3204</v>
          </cell>
          <cell r="BE199">
            <v>3204</v>
          </cell>
          <cell r="BF199">
            <v>3204</v>
          </cell>
          <cell r="BG199">
            <v>3204</v>
          </cell>
          <cell r="BH199">
            <v>0.78100000000000003</v>
          </cell>
          <cell r="BI199">
            <v>0.84199999999999997</v>
          </cell>
          <cell r="BJ199">
            <v>0.88500000000000001</v>
          </cell>
          <cell r="BK199">
            <v>0.78100000000000003</v>
          </cell>
          <cell r="BL199">
            <v>0.84199999999999997</v>
          </cell>
          <cell r="BM199">
            <v>0.88500000000000001</v>
          </cell>
          <cell r="BN199" t="str">
            <v>B</v>
          </cell>
          <cell r="BO199" t="str">
            <v>C</v>
          </cell>
          <cell r="BP199" t="str">
            <v>C</v>
          </cell>
          <cell r="BQ199" t="str">
            <v>SA</v>
          </cell>
          <cell r="BR199" t="str">
            <v>SA</v>
          </cell>
          <cell r="BS199" t="str">
            <v>SA</v>
          </cell>
          <cell r="BT199">
            <v>23782</v>
          </cell>
          <cell r="BU199">
            <v>24883</v>
          </cell>
          <cell r="BV199">
            <v>25645</v>
          </cell>
          <cell r="BW199">
            <v>3204</v>
          </cell>
          <cell r="BX199">
            <v>3204</v>
          </cell>
          <cell r="BY199">
            <v>3204</v>
          </cell>
          <cell r="BZ199">
            <v>3204</v>
          </cell>
          <cell r="CA199">
            <v>3204</v>
          </cell>
          <cell r="CB199">
            <v>3204</v>
          </cell>
          <cell r="CC199">
            <v>0.72</v>
          </cell>
          <cell r="CD199">
            <v>0.753</v>
          </cell>
          <cell r="CE199">
            <v>0.77700000000000002</v>
          </cell>
          <cell r="CF199">
            <v>0.72</v>
          </cell>
          <cell r="CG199">
            <v>0.753</v>
          </cell>
          <cell r="CH199">
            <v>0.77700000000000002</v>
          </cell>
          <cell r="CI199" t="str">
            <v>B</v>
          </cell>
          <cell r="CJ199" t="str">
            <v>B</v>
          </cell>
          <cell r="CK199" t="str">
            <v>B</v>
          </cell>
          <cell r="CL199" t="str">
            <v>N</v>
          </cell>
        </row>
        <row r="200">
          <cell r="B200" t="str">
            <v>10600</v>
          </cell>
          <cell r="C200" t="str">
            <v>MARINER BLVD (CR587)</v>
          </cell>
          <cell r="D200" t="str">
            <v>AUGUSTINE RD</v>
          </cell>
          <cell r="E200" t="str">
            <v>ELGIN BLVD</v>
          </cell>
          <cell r="F200" t="str">
            <v>10</v>
          </cell>
          <cell r="G200" t="str">
            <v>A</v>
          </cell>
          <cell r="H200">
            <v>1.0152000000000001</v>
          </cell>
          <cell r="I200">
            <v>106</v>
          </cell>
          <cell r="J200">
            <v>107</v>
          </cell>
          <cell r="K200">
            <v>109</v>
          </cell>
          <cell r="L200" t="str">
            <v>T</v>
          </cell>
          <cell r="M200" t="str">
            <v>T</v>
          </cell>
          <cell r="N200" t="str">
            <v>T</v>
          </cell>
          <cell r="O200" t="str">
            <v>D</v>
          </cell>
          <cell r="P200" t="str">
            <v>D</v>
          </cell>
          <cell r="Q200" t="str">
            <v>D</v>
          </cell>
          <cell r="R200" t="str">
            <v>SA</v>
          </cell>
          <cell r="S200" t="str">
            <v>SA</v>
          </cell>
          <cell r="T200" t="str">
            <v>SA</v>
          </cell>
          <cell r="U200">
            <v>2</v>
          </cell>
          <cell r="V200">
            <v>2</v>
          </cell>
          <cell r="W200">
            <v>2</v>
          </cell>
          <cell r="X200" t="str">
            <v>CR</v>
          </cell>
          <cell r="Y200" t="str">
            <v>CR</v>
          </cell>
          <cell r="Z200" t="str">
            <v>CR</v>
          </cell>
          <cell r="AA200">
            <v>1</v>
          </cell>
          <cell r="AB200">
            <v>1</v>
          </cell>
          <cell r="AC200">
            <v>1</v>
          </cell>
          <cell r="AD200" t="str">
            <v>N</v>
          </cell>
          <cell r="AE200" t="str">
            <v>N</v>
          </cell>
          <cell r="AF200" t="str">
            <v>N</v>
          </cell>
          <cell r="AG200" t="str">
            <v>4D</v>
          </cell>
          <cell r="AH200" t="str">
            <v>4D</v>
          </cell>
          <cell r="AI200" t="str">
            <v>4D</v>
          </cell>
          <cell r="AJ200">
            <v>1</v>
          </cell>
          <cell r="AK200">
            <v>1</v>
          </cell>
          <cell r="AL200">
            <v>1</v>
          </cell>
          <cell r="AM200">
            <v>9.7000000000000003E-2</v>
          </cell>
          <cell r="AN200">
            <v>9.7000000000000003E-2</v>
          </cell>
          <cell r="AO200">
            <v>9.7000000000000003E-2</v>
          </cell>
          <cell r="AP200">
            <v>0.55000000000000004</v>
          </cell>
          <cell r="AQ200">
            <v>0.55000000000000004</v>
          </cell>
          <cell r="AR200">
            <v>0.55000000000000004</v>
          </cell>
          <cell r="AS200">
            <v>0.92500000000000004</v>
          </cell>
          <cell r="AT200">
            <v>0.92500000000000004</v>
          </cell>
          <cell r="AU200">
            <v>0.92500000000000004</v>
          </cell>
          <cell r="AV200">
            <v>23782</v>
          </cell>
          <cell r="AW200">
            <v>24883</v>
          </cell>
          <cell r="AX200">
            <v>25645</v>
          </cell>
          <cell r="AY200">
            <v>2307</v>
          </cell>
          <cell r="AZ200">
            <v>2414</v>
          </cell>
          <cell r="BA200">
            <v>2488</v>
          </cell>
          <cell r="BB200">
            <v>3204</v>
          </cell>
          <cell r="BC200">
            <v>3204</v>
          </cell>
          <cell r="BD200">
            <v>3204</v>
          </cell>
          <cell r="BE200">
            <v>3204</v>
          </cell>
          <cell r="BF200">
            <v>3204</v>
          </cell>
          <cell r="BG200">
            <v>3204</v>
          </cell>
          <cell r="BH200">
            <v>0.72</v>
          </cell>
          <cell r="BI200">
            <v>0.753</v>
          </cell>
          <cell r="BJ200">
            <v>0.77700000000000002</v>
          </cell>
          <cell r="BK200">
            <v>0.72</v>
          </cell>
          <cell r="BL200">
            <v>0.753</v>
          </cell>
          <cell r="BM200">
            <v>0.77700000000000002</v>
          </cell>
          <cell r="BN200" t="str">
            <v>B</v>
          </cell>
          <cell r="BO200" t="str">
            <v>B</v>
          </cell>
          <cell r="BP200" t="str">
            <v>B</v>
          </cell>
          <cell r="BQ200" t="str">
            <v>SA</v>
          </cell>
          <cell r="BR200" t="str">
            <v>SA</v>
          </cell>
          <cell r="BS200" t="str">
            <v>SA</v>
          </cell>
          <cell r="BT200">
            <v>23782</v>
          </cell>
          <cell r="BU200">
            <v>24883</v>
          </cell>
          <cell r="BV200">
            <v>25645</v>
          </cell>
          <cell r="BW200">
            <v>3204</v>
          </cell>
          <cell r="BX200">
            <v>3204</v>
          </cell>
          <cell r="BY200">
            <v>3204</v>
          </cell>
          <cell r="BZ200">
            <v>3204</v>
          </cell>
          <cell r="CA200">
            <v>3204</v>
          </cell>
          <cell r="CB200">
            <v>3204</v>
          </cell>
          <cell r="CC200">
            <v>0.72</v>
          </cell>
          <cell r="CD200">
            <v>0.753</v>
          </cell>
          <cell r="CE200">
            <v>0.77700000000000002</v>
          </cell>
          <cell r="CF200">
            <v>0.72</v>
          </cell>
          <cell r="CG200">
            <v>0.753</v>
          </cell>
          <cell r="CH200">
            <v>0.77700000000000002</v>
          </cell>
          <cell r="CI200" t="str">
            <v>B</v>
          </cell>
          <cell r="CJ200" t="str">
            <v>B</v>
          </cell>
          <cell r="CK200" t="str">
            <v>B</v>
          </cell>
          <cell r="CL200" t="str">
            <v>N</v>
          </cell>
        </row>
        <row r="201">
          <cell r="B201" t="str">
            <v>10610.1</v>
          </cell>
          <cell r="C201" t="str">
            <v>MARINER BLVD (CR587)</v>
          </cell>
          <cell r="D201" t="str">
            <v>ELGIN BLVD</v>
          </cell>
          <cell r="E201" t="str">
            <v>SAMS CLUB RD</v>
          </cell>
          <cell r="F201" t="str">
            <v>66</v>
          </cell>
          <cell r="G201" t="str">
            <v>E</v>
          </cell>
          <cell r="H201">
            <v>1.02</v>
          </cell>
          <cell r="I201">
            <v>107</v>
          </cell>
          <cell r="J201">
            <v>108</v>
          </cell>
          <cell r="K201">
            <v>110</v>
          </cell>
          <cell r="L201" t="str">
            <v>T</v>
          </cell>
          <cell r="M201" t="str">
            <v>T</v>
          </cell>
          <cell r="N201" t="str">
            <v>T</v>
          </cell>
          <cell r="O201" t="str">
            <v>D</v>
          </cell>
          <cell r="P201" t="str">
            <v>D</v>
          </cell>
          <cell r="Q201" t="str">
            <v>D</v>
          </cell>
          <cell r="R201" t="str">
            <v>SA</v>
          </cell>
          <cell r="S201" t="str">
            <v>SA</v>
          </cell>
          <cell r="T201" t="str">
            <v>SA</v>
          </cell>
          <cell r="U201">
            <v>2</v>
          </cell>
          <cell r="V201">
            <v>2</v>
          </cell>
          <cell r="W201">
            <v>2</v>
          </cell>
          <cell r="X201" t="str">
            <v>CR</v>
          </cell>
          <cell r="Y201" t="str">
            <v>CR</v>
          </cell>
          <cell r="Z201" t="str">
            <v>CR</v>
          </cell>
          <cell r="AA201">
            <v>1</v>
          </cell>
          <cell r="AB201">
            <v>1</v>
          </cell>
          <cell r="AC201">
            <v>1</v>
          </cell>
          <cell r="AD201" t="str">
            <v>N</v>
          </cell>
          <cell r="AE201" t="str">
            <v>N</v>
          </cell>
          <cell r="AF201" t="str">
            <v>N</v>
          </cell>
          <cell r="AG201" t="str">
            <v>4D</v>
          </cell>
          <cell r="AH201" t="str">
            <v>4D</v>
          </cell>
          <cell r="AI201" t="str">
            <v>4D</v>
          </cell>
          <cell r="AJ201">
            <v>0</v>
          </cell>
          <cell r="AK201">
            <v>0</v>
          </cell>
          <cell r="AL201">
            <v>0</v>
          </cell>
          <cell r="AM201">
            <v>9.7000000000000003E-2</v>
          </cell>
          <cell r="AN201">
            <v>9.7000000000000003E-2</v>
          </cell>
          <cell r="AO201">
            <v>9.7000000000000003E-2</v>
          </cell>
          <cell r="AP201">
            <v>0.55000000000000004</v>
          </cell>
          <cell r="AQ201">
            <v>0.55000000000000004</v>
          </cell>
          <cell r="AR201">
            <v>0.55000000000000004</v>
          </cell>
          <cell r="AS201">
            <v>0.92500000000000004</v>
          </cell>
          <cell r="AT201">
            <v>0.92500000000000004</v>
          </cell>
          <cell r="AU201">
            <v>0.92500000000000004</v>
          </cell>
          <cell r="AV201">
            <v>19967</v>
          </cell>
          <cell r="AW201">
            <v>21189</v>
          </cell>
          <cell r="AX201">
            <v>22045</v>
          </cell>
          <cell r="AY201">
            <v>1937</v>
          </cell>
          <cell r="AZ201">
            <v>2055</v>
          </cell>
          <cell r="BA201">
            <v>2138</v>
          </cell>
          <cell r="BB201">
            <v>3204</v>
          </cell>
          <cell r="BC201">
            <v>3204</v>
          </cell>
          <cell r="BD201">
            <v>3204</v>
          </cell>
          <cell r="BE201">
            <v>3204</v>
          </cell>
          <cell r="BF201">
            <v>3204</v>
          </cell>
          <cell r="BG201">
            <v>3204</v>
          </cell>
          <cell r="BH201">
            <v>0.60499999999999998</v>
          </cell>
          <cell r="BI201">
            <v>0.64100000000000001</v>
          </cell>
          <cell r="BJ201">
            <v>0.66700000000000004</v>
          </cell>
          <cell r="BK201">
            <v>0.60499999999999998</v>
          </cell>
          <cell r="BL201">
            <v>0.64100000000000001</v>
          </cell>
          <cell r="BM201">
            <v>0.66700000000000004</v>
          </cell>
          <cell r="BN201" t="str">
            <v>B</v>
          </cell>
          <cell r="BO201" t="str">
            <v>B</v>
          </cell>
          <cell r="BP201" t="str">
            <v>B</v>
          </cell>
          <cell r="BQ201" t="str">
            <v>SA</v>
          </cell>
          <cell r="BR201" t="str">
            <v>SA</v>
          </cell>
          <cell r="BS201" t="str">
            <v>SA</v>
          </cell>
          <cell r="BT201">
            <v>19967</v>
          </cell>
          <cell r="BU201">
            <v>21189</v>
          </cell>
          <cell r="BV201">
            <v>22045</v>
          </cell>
          <cell r="BW201">
            <v>3204</v>
          </cell>
          <cell r="BX201">
            <v>3204</v>
          </cell>
          <cell r="BY201">
            <v>3204</v>
          </cell>
          <cell r="BZ201">
            <v>3204</v>
          </cell>
          <cell r="CA201">
            <v>3204</v>
          </cell>
          <cell r="CB201">
            <v>3204</v>
          </cell>
          <cell r="CC201">
            <v>0.60499999999999998</v>
          </cell>
          <cell r="CD201">
            <v>0.64100000000000001</v>
          </cell>
          <cell r="CE201">
            <v>0.66700000000000004</v>
          </cell>
          <cell r="CF201">
            <v>0.60499999999999998</v>
          </cell>
          <cell r="CG201">
            <v>0.64100000000000001</v>
          </cell>
          <cell r="CH201">
            <v>0.66700000000000004</v>
          </cell>
          <cell r="CI201" t="str">
            <v>B</v>
          </cell>
          <cell r="CJ201" t="str">
            <v>B</v>
          </cell>
          <cell r="CK201" t="str">
            <v>B</v>
          </cell>
          <cell r="CL201" t="str">
            <v>N</v>
          </cell>
        </row>
        <row r="202">
          <cell r="B202" t="str">
            <v>10610.2</v>
          </cell>
          <cell r="C202" t="str">
            <v>MARINER BLVD (CR587)</v>
          </cell>
          <cell r="D202" t="str">
            <v>SAMS CLUB RD</v>
          </cell>
          <cell r="E202" t="str">
            <v>CORTEZ BLVD (SR50)</v>
          </cell>
          <cell r="F202" t="str">
            <v>66</v>
          </cell>
          <cell r="G202" t="str">
            <v>E</v>
          </cell>
          <cell r="H202">
            <v>1.02</v>
          </cell>
          <cell r="I202">
            <v>107</v>
          </cell>
          <cell r="J202">
            <v>108</v>
          </cell>
          <cell r="K202">
            <v>110</v>
          </cell>
          <cell r="L202" t="str">
            <v>T</v>
          </cell>
          <cell r="M202" t="str">
            <v>T</v>
          </cell>
          <cell r="N202" t="str">
            <v>T</v>
          </cell>
          <cell r="O202" t="str">
            <v>D</v>
          </cell>
          <cell r="P202" t="str">
            <v>D</v>
          </cell>
          <cell r="Q202" t="str">
            <v>D</v>
          </cell>
          <cell r="R202" t="str">
            <v>SA</v>
          </cell>
          <cell r="S202" t="str">
            <v>SA</v>
          </cell>
          <cell r="T202" t="str">
            <v>SA</v>
          </cell>
          <cell r="U202">
            <v>2</v>
          </cell>
          <cell r="V202">
            <v>2</v>
          </cell>
          <cell r="W202">
            <v>2</v>
          </cell>
          <cell r="X202" t="str">
            <v>CR</v>
          </cell>
          <cell r="Y202" t="str">
            <v>CR</v>
          </cell>
          <cell r="Z202" t="str">
            <v>CR</v>
          </cell>
          <cell r="AA202">
            <v>1</v>
          </cell>
          <cell r="AB202">
            <v>1</v>
          </cell>
          <cell r="AC202">
            <v>1</v>
          </cell>
          <cell r="AD202" t="str">
            <v>N</v>
          </cell>
          <cell r="AE202" t="str">
            <v>N</v>
          </cell>
          <cell r="AF202" t="str">
            <v>N</v>
          </cell>
          <cell r="AG202" t="str">
            <v>4D</v>
          </cell>
          <cell r="AH202" t="str">
            <v>4D</v>
          </cell>
          <cell r="AI202" t="str">
            <v>4D</v>
          </cell>
          <cell r="AJ202">
            <v>1</v>
          </cell>
          <cell r="AK202">
            <v>1</v>
          </cell>
          <cell r="AL202">
            <v>1</v>
          </cell>
          <cell r="AM202">
            <v>9.7000000000000003E-2</v>
          </cell>
          <cell r="AN202">
            <v>9.7000000000000003E-2</v>
          </cell>
          <cell r="AO202">
            <v>9.7000000000000003E-2</v>
          </cell>
          <cell r="AP202">
            <v>0.55000000000000004</v>
          </cell>
          <cell r="AQ202">
            <v>0.55000000000000004</v>
          </cell>
          <cell r="AR202">
            <v>0.55000000000000004</v>
          </cell>
          <cell r="AS202">
            <v>0.92500000000000004</v>
          </cell>
          <cell r="AT202">
            <v>0.92500000000000004</v>
          </cell>
          <cell r="AU202">
            <v>0.92500000000000004</v>
          </cell>
          <cell r="AV202">
            <v>19967</v>
          </cell>
          <cell r="AW202">
            <v>21189</v>
          </cell>
          <cell r="AX202">
            <v>22045</v>
          </cell>
          <cell r="AY202">
            <v>1937</v>
          </cell>
          <cell r="AZ202">
            <v>2055</v>
          </cell>
          <cell r="BA202">
            <v>2138</v>
          </cell>
          <cell r="BB202">
            <v>3204</v>
          </cell>
          <cell r="BC202">
            <v>3204</v>
          </cell>
          <cell r="BD202">
            <v>3204</v>
          </cell>
          <cell r="BE202">
            <v>3204</v>
          </cell>
          <cell r="BF202">
            <v>3204</v>
          </cell>
          <cell r="BG202">
            <v>3204</v>
          </cell>
          <cell r="BH202">
            <v>0.60499999999999998</v>
          </cell>
          <cell r="BI202">
            <v>0.64100000000000001</v>
          </cell>
          <cell r="BJ202">
            <v>0.66700000000000004</v>
          </cell>
          <cell r="BK202">
            <v>0.60499999999999998</v>
          </cell>
          <cell r="BL202">
            <v>0.64100000000000001</v>
          </cell>
          <cell r="BM202">
            <v>0.66700000000000004</v>
          </cell>
          <cell r="BN202" t="str">
            <v>B</v>
          </cell>
          <cell r="BO202" t="str">
            <v>B</v>
          </cell>
          <cell r="BP202" t="str">
            <v>B</v>
          </cell>
          <cell r="BQ202" t="str">
            <v>SA</v>
          </cell>
          <cell r="BR202" t="str">
            <v>SA</v>
          </cell>
          <cell r="BS202" t="str">
            <v>SA</v>
          </cell>
          <cell r="BT202">
            <v>19967</v>
          </cell>
          <cell r="BU202">
            <v>21189</v>
          </cell>
          <cell r="BV202">
            <v>22045</v>
          </cell>
          <cell r="BW202">
            <v>3204</v>
          </cell>
          <cell r="BX202">
            <v>3204</v>
          </cell>
          <cell r="BY202">
            <v>3204</v>
          </cell>
          <cell r="BZ202">
            <v>3204</v>
          </cell>
          <cell r="CA202">
            <v>3204</v>
          </cell>
          <cell r="CB202">
            <v>3204</v>
          </cell>
          <cell r="CC202">
            <v>0.60499999999999998</v>
          </cell>
          <cell r="CD202">
            <v>0.64100000000000001</v>
          </cell>
          <cell r="CE202">
            <v>0.66700000000000004</v>
          </cell>
          <cell r="CF202">
            <v>0.60499999999999998</v>
          </cell>
          <cell r="CG202">
            <v>0.64100000000000001</v>
          </cell>
          <cell r="CH202">
            <v>0.66700000000000004</v>
          </cell>
          <cell r="CI202" t="str">
            <v>B</v>
          </cell>
          <cell r="CJ202" t="str">
            <v>B</v>
          </cell>
          <cell r="CK202" t="str">
            <v>B</v>
          </cell>
          <cell r="CL202" t="str">
            <v>N</v>
          </cell>
        </row>
        <row r="203">
          <cell r="B203" t="str">
            <v>10612</v>
          </cell>
          <cell r="C203" t="str">
            <v>MARINER BLVD (CR587)</v>
          </cell>
          <cell r="D203" t="str">
            <v>CORTEZ BLVD (SR50)</v>
          </cell>
          <cell r="E203" t="str">
            <v>JACQUELINE RD</v>
          </cell>
          <cell r="F203" t="str">
            <v>117</v>
          </cell>
          <cell r="G203" t="str">
            <v>E</v>
          </cell>
          <cell r="H203">
            <v>1.02</v>
          </cell>
          <cell r="I203">
            <v>108</v>
          </cell>
          <cell r="J203">
            <v>109</v>
          </cell>
          <cell r="K203">
            <v>111</v>
          </cell>
          <cell r="L203" t="str">
            <v>T</v>
          </cell>
          <cell r="M203" t="str">
            <v>T</v>
          </cell>
          <cell r="N203" t="str">
            <v>T</v>
          </cell>
          <cell r="O203" t="str">
            <v>D</v>
          </cell>
          <cell r="P203" t="str">
            <v>D</v>
          </cell>
          <cell r="Q203" t="str">
            <v>D</v>
          </cell>
          <cell r="R203" t="str">
            <v>NMC</v>
          </cell>
          <cell r="S203" t="str">
            <v>NMC</v>
          </cell>
          <cell r="T203" t="str">
            <v>NMC</v>
          </cell>
          <cell r="U203">
            <v>3</v>
          </cell>
          <cell r="V203">
            <v>3</v>
          </cell>
          <cell r="W203">
            <v>3</v>
          </cell>
          <cell r="X203" t="str">
            <v>CR</v>
          </cell>
          <cell r="Y203" t="str">
            <v>CR</v>
          </cell>
          <cell r="Z203" t="str">
            <v>CR</v>
          </cell>
          <cell r="AA203">
            <v>0</v>
          </cell>
          <cell r="AB203">
            <v>0</v>
          </cell>
          <cell r="AC203">
            <v>0</v>
          </cell>
          <cell r="AD203" t="str">
            <v>N</v>
          </cell>
          <cell r="AE203" t="str">
            <v>N</v>
          </cell>
          <cell r="AF203" t="str">
            <v>N</v>
          </cell>
          <cell r="AG203" t="str">
            <v>2U</v>
          </cell>
          <cell r="AH203" t="str">
            <v>2U</v>
          </cell>
          <cell r="AI203" t="str">
            <v>2U</v>
          </cell>
          <cell r="AJ203">
            <v>0</v>
          </cell>
          <cell r="AK203">
            <v>0</v>
          </cell>
          <cell r="AL203">
            <v>0</v>
          </cell>
          <cell r="AM203">
            <v>9.5000000000000001E-2</v>
          </cell>
          <cell r="AN203">
            <v>9.5000000000000001E-2</v>
          </cell>
          <cell r="AO203">
            <v>9.5000000000000001E-2</v>
          </cell>
          <cell r="AP203">
            <v>0.55000000000000004</v>
          </cell>
          <cell r="AQ203">
            <v>0.55000000000000004</v>
          </cell>
          <cell r="AR203">
            <v>0.55000000000000004</v>
          </cell>
          <cell r="AS203">
            <v>0.92500000000000004</v>
          </cell>
          <cell r="AT203">
            <v>0.92500000000000004</v>
          </cell>
          <cell r="AU203">
            <v>0.92500000000000004</v>
          </cell>
          <cell r="AV203">
            <v>3046</v>
          </cell>
          <cell r="AW203">
            <v>3232</v>
          </cell>
          <cell r="AX203">
            <v>3363</v>
          </cell>
          <cell r="AY203">
            <v>289</v>
          </cell>
          <cell r="AZ203">
            <v>307</v>
          </cell>
          <cell r="BA203">
            <v>319</v>
          </cell>
          <cell r="BB203">
            <v>1938</v>
          </cell>
          <cell r="BC203">
            <v>1938</v>
          </cell>
          <cell r="BD203">
            <v>1938</v>
          </cell>
          <cell r="BE203">
            <v>2460</v>
          </cell>
          <cell r="BF203">
            <v>2460</v>
          </cell>
          <cell r="BG203">
            <v>2460</v>
          </cell>
          <cell r="BH203">
            <v>0.14899999999999999</v>
          </cell>
          <cell r="BI203">
            <v>0.158</v>
          </cell>
          <cell r="BJ203">
            <v>0.16500000000000001</v>
          </cell>
          <cell r="BK203">
            <v>0.11700000000000001</v>
          </cell>
          <cell r="BL203">
            <v>0.125</v>
          </cell>
          <cell r="BM203">
            <v>0.13</v>
          </cell>
          <cell r="BN203" t="str">
            <v>B</v>
          </cell>
          <cell r="BO203" t="str">
            <v>B</v>
          </cell>
          <cell r="BP203" t="str">
            <v>B</v>
          </cell>
          <cell r="BQ203" t="str">
            <v>NMC</v>
          </cell>
          <cell r="BR203" t="str">
            <v>NMC</v>
          </cell>
          <cell r="BS203" t="str">
            <v>NMC</v>
          </cell>
          <cell r="BT203">
            <v>3046</v>
          </cell>
          <cell r="BU203">
            <v>3232</v>
          </cell>
          <cell r="BV203">
            <v>3363</v>
          </cell>
          <cell r="BW203">
            <v>2040</v>
          </cell>
          <cell r="BX203">
            <v>2040</v>
          </cell>
          <cell r="BY203">
            <v>2040</v>
          </cell>
          <cell r="BZ203">
            <v>2590</v>
          </cell>
          <cell r="CA203">
            <v>2590</v>
          </cell>
          <cell r="CB203">
            <v>2590</v>
          </cell>
          <cell r="CC203">
            <v>0.14199999999999999</v>
          </cell>
          <cell r="CD203">
            <v>0.15</v>
          </cell>
          <cell r="CE203">
            <v>0.156</v>
          </cell>
          <cell r="CF203">
            <v>0.112</v>
          </cell>
          <cell r="CG203">
            <v>0.11899999999999999</v>
          </cell>
          <cell r="CH203">
            <v>0.123</v>
          </cell>
          <cell r="CI203" t="str">
            <v>B</v>
          </cell>
          <cell r="CJ203" t="str">
            <v>B</v>
          </cell>
          <cell r="CK203" t="str">
            <v>B</v>
          </cell>
          <cell r="CL203" t="str">
            <v>N</v>
          </cell>
        </row>
        <row r="204">
          <cell r="B204" t="str">
            <v>3980</v>
          </cell>
          <cell r="C204" t="str">
            <v>MCINTYRE RD</v>
          </cell>
          <cell r="D204" t="str">
            <v>MONDON HILL RD</v>
          </cell>
          <cell r="E204" t="str">
            <v>CROOM RD</v>
          </cell>
          <cell r="F204" t="str">
            <v>113: 082021</v>
          </cell>
          <cell r="G204" t="str">
            <v>E</v>
          </cell>
          <cell r="H204">
            <v>1.02</v>
          </cell>
          <cell r="I204">
            <v>109</v>
          </cell>
          <cell r="J204">
            <v>110</v>
          </cell>
          <cell r="K204">
            <v>112</v>
          </cell>
          <cell r="L204" t="str">
            <v>T</v>
          </cell>
          <cell r="M204" t="str">
            <v>T</v>
          </cell>
          <cell r="N204" t="str">
            <v>T</v>
          </cell>
          <cell r="O204" t="str">
            <v>D</v>
          </cell>
          <cell r="P204" t="str">
            <v>D</v>
          </cell>
          <cell r="Q204" t="str">
            <v>D</v>
          </cell>
          <cell r="R204" t="str">
            <v>NC</v>
          </cell>
          <cell r="S204" t="str">
            <v>NC</v>
          </cell>
          <cell r="T204" t="str">
            <v>NC</v>
          </cell>
          <cell r="U204">
            <v>3</v>
          </cell>
          <cell r="V204">
            <v>3</v>
          </cell>
          <cell r="W204">
            <v>3</v>
          </cell>
          <cell r="X204" t="str">
            <v>CR</v>
          </cell>
          <cell r="Y204" t="str">
            <v>CR</v>
          </cell>
          <cell r="Z204" t="str">
            <v>CR</v>
          </cell>
          <cell r="AA204">
            <v>0</v>
          </cell>
          <cell r="AB204">
            <v>0</v>
          </cell>
          <cell r="AC204">
            <v>0</v>
          </cell>
          <cell r="AD204" t="str">
            <v>N</v>
          </cell>
          <cell r="AE204" t="str">
            <v>N</v>
          </cell>
          <cell r="AF204" t="str">
            <v>N</v>
          </cell>
          <cell r="AG204" t="str">
            <v>2U</v>
          </cell>
          <cell r="AH204" t="str">
            <v>2U</v>
          </cell>
          <cell r="AI204" t="str">
            <v>2U</v>
          </cell>
          <cell r="AJ204">
            <v>0</v>
          </cell>
          <cell r="AK204">
            <v>0</v>
          </cell>
          <cell r="AL204">
            <v>0</v>
          </cell>
          <cell r="AM204">
            <v>9.7000000000000003E-2</v>
          </cell>
          <cell r="AN204">
            <v>9.7000000000000003E-2</v>
          </cell>
          <cell r="AO204">
            <v>9.7000000000000003E-2</v>
          </cell>
          <cell r="AP204">
            <v>0.55000000000000004</v>
          </cell>
          <cell r="AQ204">
            <v>0.55000000000000004</v>
          </cell>
          <cell r="AR204">
            <v>0.55000000000000004</v>
          </cell>
          <cell r="AS204">
            <v>0.91</v>
          </cell>
          <cell r="AT204">
            <v>0.91</v>
          </cell>
          <cell r="AU204">
            <v>0.91</v>
          </cell>
          <cell r="AV204">
            <v>1292</v>
          </cell>
          <cell r="AW204">
            <v>1371</v>
          </cell>
          <cell r="AX204">
            <v>1427</v>
          </cell>
          <cell r="AY204">
            <v>125</v>
          </cell>
          <cell r="AZ204">
            <v>133</v>
          </cell>
          <cell r="BA204">
            <v>138</v>
          </cell>
          <cell r="BB204">
            <v>1332</v>
          </cell>
          <cell r="BC204">
            <v>1332</v>
          </cell>
          <cell r="BD204">
            <v>1332</v>
          </cell>
          <cell r="BE204">
            <v>1332</v>
          </cell>
          <cell r="BF204">
            <v>1332</v>
          </cell>
          <cell r="BG204">
            <v>1332</v>
          </cell>
          <cell r="BH204">
            <v>9.4E-2</v>
          </cell>
          <cell r="BI204">
            <v>0.1</v>
          </cell>
          <cell r="BJ204">
            <v>0.104</v>
          </cell>
          <cell r="BK204">
            <v>9.4E-2</v>
          </cell>
          <cell r="BL204">
            <v>0.1</v>
          </cell>
          <cell r="BM204">
            <v>0.104</v>
          </cell>
          <cell r="BN204" t="str">
            <v>B</v>
          </cell>
          <cell r="BO204" t="str">
            <v>B</v>
          </cell>
          <cell r="BP204" t="str">
            <v>B</v>
          </cell>
          <cell r="BQ204" t="str">
            <v>NC</v>
          </cell>
          <cell r="BR204" t="str">
            <v>NC</v>
          </cell>
          <cell r="BS204" t="str">
            <v>NC</v>
          </cell>
          <cell r="BT204">
            <v>1292</v>
          </cell>
          <cell r="BU204">
            <v>1371</v>
          </cell>
          <cell r="BV204">
            <v>1427</v>
          </cell>
          <cell r="BW204">
            <v>1332</v>
          </cell>
          <cell r="BX204">
            <v>1332</v>
          </cell>
          <cell r="BY204">
            <v>1332</v>
          </cell>
          <cell r="BZ204">
            <v>1332</v>
          </cell>
          <cell r="CA204">
            <v>1332</v>
          </cell>
          <cell r="CB204">
            <v>1332</v>
          </cell>
          <cell r="CC204">
            <v>9.4E-2</v>
          </cell>
          <cell r="CD204">
            <v>0.1</v>
          </cell>
          <cell r="CE204">
            <v>0.104</v>
          </cell>
          <cell r="CF204">
            <v>9.4E-2</v>
          </cell>
          <cell r="CG204">
            <v>0.1</v>
          </cell>
          <cell r="CH204">
            <v>0.104</v>
          </cell>
          <cell r="CI204" t="str">
            <v>B</v>
          </cell>
          <cell r="CJ204" t="str">
            <v>B</v>
          </cell>
          <cell r="CK204" t="str">
            <v>B</v>
          </cell>
          <cell r="CL204" t="str">
            <v>N</v>
          </cell>
        </row>
        <row r="205">
          <cell r="B205" t="str">
            <v>4010</v>
          </cell>
          <cell r="C205" t="str">
            <v>MCKETHAN RD (US98/SR700)</v>
          </cell>
          <cell r="D205" t="str">
            <v>PASCO COUNTY LINE</v>
          </cell>
          <cell r="E205" t="str">
            <v>CORTEZ BLVD (SR50)</v>
          </cell>
          <cell r="F205" t="str">
            <v>080023</v>
          </cell>
          <cell r="G205" t="str">
            <v>A</v>
          </cell>
          <cell r="H205">
            <v>1.0136000000000001</v>
          </cell>
          <cell r="I205">
            <v>110</v>
          </cell>
          <cell r="J205">
            <v>111</v>
          </cell>
          <cell r="K205">
            <v>113</v>
          </cell>
          <cell r="L205" t="str">
            <v>T</v>
          </cell>
          <cell r="M205" t="str">
            <v>T</v>
          </cell>
          <cell r="N205" t="str">
            <v>T</v>
          </cell>
          <cell r="O205" t="str">
            <v>C</v>
          </cell>
          <cell r="P205" t="str">
            <v>C</v>
          </cell>
          <cell r="Q205" t="str">
            <v>C</v>
          </cell>
          <cell r="R205" t="str">
            <v>SA</v>
          </cell>
          <cell r="S205" t="str">
            <v>SA</v>
          </cell>
          <cell r="T205" t="str">
            <v>SA</v>
          </cell>
          <cell r="U205">
            <v>4</v>
          </cell>
          <cell r="V205">
            <v>4</v>
          </cell>
          <cell r="W205">
            <v>4</v>
          </cell>
          <cell r="X205" t="str">
            <v>SR</v>
          </cell>
          <cell r="Y205" t="str">
            <v>SR</v>
          </cell>
          <cell r="Z205" t="str">
            <v>SR</v>
          </cell>
          <cell r="AA205">
            <v>0</v>
          </cell>
          <cell r="AB205">
            <v>0</v>
          </cell>
          <cell r="AC205">
            <v>0</v>
          </cell>
          <cell r="AD205" t="str">
            <v>N</v>
          </cell>
          <cell r="AE205" t="str">
            <v>N</v>
          </cell>
          <cell r="AF205" t="str">
            <v>N</v>
          </cell>
          <cell r="AG205" t="str">
            <v>2U</v>
          </cell>
          <cell r="AH205" t="str">
            <v>2U</v>
          </cell>
          <cell r="AI205" t="str">
            <v>2U</v>
          </cell>
          <cell r="AJ205">
            <v>1</v>
          </cell>
          <cell r="AK205">
            <v>1</v>
          </cell>
          <cell r="AL205">
            <v>1</v>
          </cell>
          <cell r="AM205">
            <v>9.7000000000000003E-2</v>
          </cell>
          <cell r="AN205">
            <v>9.7000000000000003E-2</v>
          </cell>
          <cell r="AO205">
            <v>9.7000000000000003E-2</v>
          </cell>
          <cell r="AP205">
            <v>0.55000000000000004</v>
          </cell>
          <cell r="AQ205">
            <v>0.55000000000000004</v>
          </cell>
          <cell r="AR205">
            <v>0.55000000000000004</v>
          </cell>
          <cell r="AS205">
            <v>0.91</v>
          </cell>
          <cell r="AT205">
            <v>0.91</v>
          </cell>
          <cell r="AU205">
            <v>0.91</v>
          </cell>
          <cell r="AV205">
            <v>6575</v>
          </cell>
          <cell r="AW205">
            <v>6847</v>
          </cell>
          <cell r="AX205">
            <v>7035</v>
          </cell>
          <cell r="AY205">
            <v>638</v>
          </cell>
          <cell r="AZ205">
            <v>664</v>
          </cell>
          <cell r="BA205">
            <v>682</v>
          </cell>
          <cell r="BB205">
            <v>1370</v>
          </cell>
          <cell r="BC205">
            <v>1370</v>
          </cell>
          <cell r="BD205">
            <v>1370</v>
          </cell>
          <cell r="BE205">
            <v>1480</v>
          </cell>
          <cell r="BF205">
            <v>1480</v>
          </cell>
          <cell r="BG205">
            <v>1480</v>
          </cell>
          <cell r="BH205">
            <v>0.46600000000000003</v>
          </cell>
          <cell r="BI205">
            <v>0.48499999999999999</v>
          </cell>
          <cell r="BJ205">
            <v>0.498</v>
          </cell>
          <cell r="BK205">
            <v>0.43099999999999999</v>
          </cell>
          <cell r="BL205">
            <v>0.44900000000000001</v>
          </cell>
          <cell r="BM205">
            <v>0.46100000000000002</v>
          </cell>
          <cell r="BN205" t="str">
            <v>B</v>
          </cell>
          <cell r="BO205" t="str">
            <v>B</v>
          </cell>
          <cell r="BP205" t="str">
            <v>B</v>
          </cell>
          <cell r="BQ205" t="str">
            <v>SA</v>
          </cell>
          <cell r="BR205" t="str">
            <v>SA</v>
          </cell>
          <cell r="BS205" t="str">
            <v>SA</v>
          </cell>
          <cell r="BT205">
            <v>6575</v>
          </cell>
          <cell r="BU205">
            <v>6847</v>
          </cell>
          <cell r="BV205">
            <v>7035</v>
          </cell>
          <cell r="BW205">
            <v>1370</v>
          </cell>
          <cell r="BX205">
            <v>1370</v>
          </cell>
          <cell r="BY205">
            <v>1370</v>
          </cell>
          <cell r="BZ205">
            <v>1480</v>
          </cell>
          <cell r="CA205">
            <v>1480</v>
          </cell>
          <cell r="CB205">
            <v>1480</v>
          </cell>
          <cell r="CC205">
            <v>0.46600000000000003</v>
          </cell>
          <cell r="CD205">
            <v>0.48499999999999999</v>
          </cell>
          <cell r="CE205">
            <v>0.498</v>
          </cell>
          <cell r="CF205">
            <v>0.43099999999999999</v>
          </cell>
          <cell r="CG205">
            <v>0.44900000000000001</v>
          </cell>
          <cell r="CH205">
            <v>0.46100000000000002</v>
          </cell>
          <cell r="CI205" t="str">
            <v>B</v>
          </cell>
          <cell r="CJ205" t="str">
            <v>B</v>
          </cell>
          <cell r="CK205" t="str">
            <v>B</v>
          </cell>
          <cell r="CL205" t="str">
            <v>N</v>
          </cell>
        </row>
        <row r="206">
          <cell r="B206" t="str">
            <v>1333</v>
          </cell>
          <cell r="C206" t="str">
            <v>MILDRED AVE ONE-WAY (SR45/SR700/SR50A)</v>
          </cell>
          <cell r="D206" t="str">
            <v>BROAD ST (US41/SR45)</v>
          </cell>
          <cell r="E206" t="str">
            <v>JEFFERSON ST (SR50)</v>
          </cell>
          <cell r="F206" t="str">
            <v>085311</v>
          </cell>
          <cell r="G206" t="str">
            <v>E</v>
          </cell>
          <cell r="H206">
            <v>1.02</v>
          </cell>
          <cell r="I206">
            <v>111</v>
          </cell>
          <cell r="J206">
            <v>112</v>
          </cell>
          <cell r="K206">
            <v>114</v>
          </cell>
          <cell r="L206" t="str">
            <v>T</v>
          </cell>
          <cell r="M206" t="str">
            <v>T</v>
          </cell>
          <cell r="N206" t="str">
            <v>T</v>
          </cell>
          <cell r="O206" t="str">
            <v>D</v>
          </cell>
          <cell r="P206" t="str">
            <v>D</v>
          </cell>
          <cell r="Q206" t="str">
            <v>D</v>
          </cell>
          <cell r="R206" t="str">
            <v>SA</v>
          </cell>
          <cell r="S206" t="str">
            <v>SA</v>
          </cell>
          <cell r="T206" t="str">
            <v>SA</v>
          </cell>
          <cell r="U206">
            <v>2</v>
          </cell>
          <cell r="V206">
            <v>2</v>
          </cell>
          <cell r="W206">
            <v>2</v>
          </cell>
          <cell r="X206" t="str">
            <v>SR</v>
          </cell>
          <cell r="Y206" t="str">
            <v>SR</v>
          </cell>
          <cell r="Z206" t="str">
            <v>SR</v>
          </cell>
          <cell r="AA206">
            <v>1</v>
          </cell>
          <cell r="AB206">
            <v>1</v>
          </cell>
          <cell r="AC206">
            <v>1</v>
          </cell>
          <cell r="AD206" t="str">
            <v>N</v>
          </cell>
          <cell r="AE206" t="str">
            <v>N</v>
          </cell>
          <cell r="AF206" t="str">
            <v>N</v>
          </cell>
          <cell r="AG206" t="str">
            <v>2O</v>
          </cell>
          <cell r="AH206" t="str">
            <v>2O</v>
          </cell>
          <cell r="AI206" t="str">
            <v>2O</v>
          </cell>
          <cell r="AJ206">
            <v>1</v>
          </cell>
          <cell r="AK206">
            <v>1</v>
          </cell>
          <cell r="AL206">
            <v>1</v>
          </cell>
          <cell r="AM206">
            <v>9.7000000000000003E-2</v>
          </cell>
          <cell r="AN206">
            <v>9.7000000000000003E-2</v>
          </cell>
          <cell r="AO206">
            <v>9.7000000000000003E-2</v>
          </cell>
          <cell r="AP206">
            <v>1</v>
          </cell>
          <cell r="AQ206">
            <v>1</v>
          </cell>
          <cell r="AR206">
            <v>1</v>
          </cell>
          <cell r="AS206">
            <v>0.92500000000000004</v>
          </cell>
          <cell r="AT206">
            <v>0.92500000000000004</v>
          </cell>
          <cell r="AU206">
            <v>0.92500000000000004</v>
          </cell>
          <cell r="AV206">
            <v>8427</v>
          </cell>
          <cell r="AW206">
            <v>8943</v>
          </cell>
          <cell r="AX206">
            <v>9304</v>
          </cell>
          <cell r="AY206">
            <v>817</v>
          </cell>
          <cell r="AZ206">
            <v>867</v>
          </cell>
          <cell r="BA206">
            <v>902</v>
          </cell>
          <cell r="BB206">
            <v>1638</v>
          </cell>
          <cell r="BC206">
            <v>1638</v>
          </cell>
          <cell r="BD206">
            <v>1638</v>
          </cell>
          <cell r="BE206">
            <v>1860</v>
          </cell>
          <cell r="BF206">
            <v>1860</v>
          </cell>
          <cell r="BG206">
            <v>1860</v>
          </cell>
          <cell r="BH206">
            <v>0.499</v>
          </cell>
          <cell r="BI206">
            <v>0.52900000000000003</v>
          </cell>
          <cell r="BJ206">
            <v>0.55100000000000005</v>
          </cell>
          <cell r="BK206">
            <v>0.439</v>
          </cell>
          <cell r="BL206">
            <v>0.46600000000000003</v>
          </cell>
          <cell r="BM206">
            <v>0.48499999999999999</v>
          </cell>
          <cell r="BN206" t="str">
            <v>D</v>
          </cell>
          <cell r="BO206" t="str">
            <v>D</v>
          </cell>
          <cell r="BP206" t="str">
            <v>D</v>
          </cell>
          <cell r="BQ206" t="str">
            <v>SA</v>
          </cell>
          <cell r="BR206" t="str">
            <v>SA</v>
          </cell>
          <cell r="BS206" t="str">
            <v>SA</v>
          </cell>
          <cell r="BT206">
            <v>8427</v>
          </cell>
          <cell r="BU206">
            <v>8943</v>
          </cell>
          <cell r="BV206">
            <v>9304</v>
          </cell>
          <cell r="BW206">
            <v>1638</v>
          </cell>
          <cell r="BX206">
            <v>1638</v>
          </cell>
          <cell r="BY206">
            <v>1638</v>
          </cell>
          <cell r="BZ206">
            <v>1860</v>
          </cell>
          <cell r="CA206">
            <v>1860</v>
          </cell>
          <cell r="CB206">
            <v>1860</v>
          </cell>
          <cell r="CC206">
            <v>0.499</v>
          </cell>
          <cell r="CD206">
            <v>0.52900000000000003</v>
          </cell>
          <cell r="CE206">
            <v>0.55100000000000005</v>
          </cell>
          <cell r="CF206">
            <v>0.439</v>
          </cell>
          <cell r="CG206">
            <v>0.46600000000000003</v>
          </cell>
          <cell r="CH206">
            <v>0.48499999999999999</v>
          </cell>
          <cell r="CI206" t="str">
            <v>D</v>
          </cell>
          <cell r="CJ206" t="str">
            <v>D</v>
          </cell>
          <cell r="CK206" t="str">
            <v>D</v>
          </cell>
          <cell r="CL206" t="str">
            <v>N</v>
          </cell>
        </row>
        <row r="207">
          <cell r="B207" t="str">
            <v>10790</v>
          </cell>
          <cell r="C207" t="str">
            <v>MLK</v>
          </cell>
          <cell r="D207" t="str">
            <v>BROAD ST (US41/SR45)</v>
          </cell>
          <cell r="E207" t="str">
            <v>MAIN ST</v>
          </cell>
          <cell r="F207" t="str">
            <v>082008: 105</v>
          </cell>
          <cell r="G207" t="str">
            <v>E</v>
          </cell>
          <cell r="H207">
            <v>1.02</v>
          </cell>
          <cell r="I207">
            <v>112</v>
          </cell>
          <cell r="J207">
            <v>113</v>
          </cell>
          <cell r="K207">
            <v>115</v>
          </cell>
          <cell r="L207" t="str">
            <v>T</v>
          </cell>
          <cell r="M207" t="str">
            <v>T</v>
          </cell>
          <cell r="N207" t="str">
            <v>T</v>
          </cell>
          <cell r="O207" t="str">
            <v>C</v>
          </cell>
          <cell r="P207" t="str">
            <v>C</v>
          </cell>
          <cell r="Q207" t="str">
            <v>C</v>
          </cell>
          <cell r="R207" t="str">
            <v>NA</v>
          </cell>
          <cell r="S207" t="str">
            <v>NA</v>
          </cell>
          <cell r="T207" t="str">
            <v>NA</v>
          </cell>
          <cell r="U207">
            <v>2</v>
          </cell>
          <cell r="V207">
            <v>2</v>
          </cell>
          <cell r="W207">
            <v>2</v>
          </cell>
          <cell r="X207" t="str">
            <v>CR</v>
          </cell>
          <cell r="Y207" t="str">
            <v>CR</v>
          </cell>
          <cell r="Z207" t="str">
            <v>CR</v>
          </cell>
          <cell r="AA207">
            <v>0</v>
          </cell>
          <cell r="AB207">
            <v>0</v>
          </cell>
          <cell r="AC207">
            <v>0</v>
          </cell>
          <cell r="AD207" t="str">
            <v>N</v>
          </cell>
          <cell r="AE207" t="str">
            <v>N</v>
          </cell>
          <cell r="AF207" t="str">
            <v>N</v>
          </cell>
          <cell r="AG207" t="str">
            <v>2U</v>
          </cell>
          <cell r="AH207" t="str">
            <v>2U</v>
          </cell>
          <cell r="AI207" t="str">
            <v>2U</v>
          </cell>
          <cell r="AJ207">
            <v>0</v>
          </cell>
          <cell r="AK207">
            <v>0</v>
          </cell>
          <cell r="AL207">
            <v>0</v>
          </cell>
          <cell r="AM207">
            <v>9.4E-2</v>
          </cell>
          <cell r="AN207">
            <v>9.4E-2</v>
          </cell>
          <cell r="AO207">
            <v>9.4E-2</v>
          </cell>
          <cell r="AP207">
            <v>0.55000000000000004</v>
          </cell>
          <cell r="AQ207">
            <v>0.55000000000000004</v>
          </cell>
          <cell r="AR207">
            <v>0.55000000000000004</v>
          </cell>
          <cell r="AS207">
            <v>0.92500000000000004</v>
          </cell>
          <cell r="AT207">
            <v>0.92500000000000004</v>
          </cell>
          <cell r="AU207">
            <v>0.92500000000000004</v>
          </cell>
          <cell r="AV207">
            <v>4844</v>
          </cell>
          <cell r="AW207">
            <v>5141</v>
          </cell>
          <cell r="AX207">
            <v>5348</v>
          </cell>
          <cell r="AY207">
            <v>455</v>
          </cell>
          <cell r="AZ207">
            <v>483</v>
          </cell>
          <cell r="BA207">
            <v>503</v>
          </cell>
          <cell r="BB207">
            <v>1095</v>
          </cell>
          <cell r="BC207">
            <v>1095</v>
          </cell>
          <cell r="BD207">
            <v>1095</v>
          </cell>
          <cell r="BE207">
            <v>1965</v>
          </cell>
          <cell r="BF207">
            <v>1965</v>
          </cell>
          <cell r="BG207">
            <v>1965</v>
          </cell>
          <cell r="BH207">
            <v>0.41599999999999998</v>
          </cell>
          <cell r="BI207">
            <v>0.441</v>
          </cell>
          <cell r="BJ207">
            <v>0.45900000000000002</v>
          </cell>
          <cell r="BK207">
            <v>0.23200000000000001</v>
          </cell>
          <cell r="BL207">
            <v>0.246</v>
          </cell>
          <cell r="BM207">
            <v>0.25600000000000001</v>
          </cell>
          <cell r="BN207" t="str">
            <v>B</v>
          </cell>
          <cell r="BO207" t="str">
            <v>B</v>
          </cell>
          <cell r="BP207" t="str">
            <v>B</v>
          </cell>
          <cell r="BQ207" t="str">
            <v>NA</v>
          </cell>
          <cell r="BR207" t="str">
            <v>NA</v>
          </cell>
          <cell r="BS207" t="str">
            <v>NA</v>
          </cell>
          <cell r="BT207">
            <v>4801</v>
          </cell>
          <cell r="BU207">
            <v>5095</v>
          </cell>
          <cell r="BV207">
            <v>5301</v>
          </cell>
          <cell r="BW207">
            <v>1460</v>
          </cell>
          <cell r="BX207">
            <v>1460</v>
          </cell>
          <cell r="BY207">
            <v>1460</v>
          </cell>
          <cell r="BZ207">
            <v>2620</v>
          </cell>
          <cell r="CA207">
            <v>2620</v>
          </cell>
          <cell r="CB207">
            <v>2620</v>
          </cell>
          <cell r="CC207">
            <v>0.309</v>
          </cell>
          <cell r="CD207">
            <v>0.32800000000000001</v>
          </cell>
          <cell r="CE207">
            <v>0.34100000000000003</v>
          </cell>
          <cell r="CF207">
            <v>0.17199999999999999</v>
          </cell>
          <cell r="CG207">
            <v>0.183</v>
          </cell>
          <cell r="CH207">
            <v>0.19</v>
          </cell>
          <cell r="CI207" t="str">
            <v>B</v>
          </cell>
          <cell r="CJ207" t="str">
            <v>B</v>
          </cell>
          <cell r="CK207" t="str">
            <v>B</v>
          </cell>
          <cell r="CL207" t="str">
            <v>N</v>
          </cell>
        </row>
        <row r="208">
          <cell r="B208" t="str">
            <v>10800</v>
          </cell>
          <cell r="C208" t="str">
            <v>MLK</v>
          </cell>
          <cell r="D208" t="str">
            <v>MAIN ST</v>
          </cell>
          <cell r="E208" t="str">
            <v>JEFFERSON ST (SR50A)</v>
          </cell>
          <cell r="F208" t="str">
            <v>106</v>
          </cell>
          <cell r="G208" t="str">
            <v>E</v>
          </cell>
          <cell r="H208">
            <v>1.02</v>
          </cell>
          <cell r="I208">
            <v>112</v>
          </cell>
          <cell r="J208">
            <v>113</v>
          </cell>
          <cell r="K208">
            <v>115</v>
          </cell>
          <cell r="L208" t="str">
            <v>T</v>
          </cell>
          <cell r="M208" t="str">
            <v>T</v>
          </cell>
          <cell r="N208" t="str">
            <v>T</v>
          </cell>
          <cell r="O208" t="str">
            <v>C</v>
          </cell>
          <cell r="P208" t="str">
            <v>C</v>
          </cell>
          <cell r="Q208" t="str">
            <v>C</v>
          </cell>
          <cell r="R208" t="str">
            <v>NA</v>
          </cell>
          <cell r="S208" t="str">
            <v>NA</v>
          </cell>
          <cell r="T208" t="str">
            <v>NA</v>
          </cell>
          <cell r="U208">
            <v>2</v>
          </cell>
          <cell r="V208">
            <v>2</v>
          </cell>
          <cell r="W208">
            <v>2</v>
          </cell>
          <cell r="X208" t="str">
            <v>CR</v>
          </cell>
          <cell r="Y208" t="str">
            <v>CR</v>
          </cell>
          <cell r="Z208" t="str">
            <v>CR</v>
          </cell>
          <cell r="AA208">
            <v>0</v>
          </cell>
          <cell r="AB208">
            <v>0</v>
          </cell>
          <cell r="AC208">
            <v>0</v>
          </cell>
          <cell r="AD208" t="str">
            <v>N</v>
          </cell>
          <cell r="AE208" t="str">
            <v>N</v>
          </cell>
          <cell r="AF208" t="str">
            <v>N</v>
          </cell>
          <cell r="AG208" t="str">
            <v>2U</v>
          </cell>
          <cell r="AH208" t="str">
            <v>2U</v>
          </cell>
          <cell r="AI208" t="str">
            <v>2U</v>
          </cell>
          <cell r="AJ208">
            <v>0</v>
          </cell>
          <cell r="AK208">
            <v>0</v>
          </cell>
          <cell r="AL208">
            <v>0</v>
          </cell>
          <cell r="AM208">
            <v>9.4E-2</v>
          </cell>
          <cell r="AN208">
            <v>9.4E-2</v>
          </cell>
          <cell r="AO208">
            <v>9.4E-2</v>
          </cell>
          <cell r="AP208">
            <v>0.55000000000000004</v>
          </cell>
          <cell r="AQ208">
            <v>0.55000000000000004</v>
          </cell>
          <cell r="AR208">
            <v>0.55000000000000004</v>
          </cell>
          <cell r="AS208">
            <v>0.92500000000000004</v>
          </cell>
          <cell r="AT208">
            <v>0.92500000000000004</v>
          </cell>
          <cell r="AU208">
            <v>0.92500000000000004</v>
          </cell>
          <cell r="AV208">
            <v>4743</v>
          </cell>
          <cell r="AW208">
            <v>5034</v>
          </cell>
          <cell r="AX208">
            <v>5237</v>
          </cell>
          <cell r="AY208">
            <v>446</v>
          </cell>
          <cell r="AZ208">
            <v>473</v>
          </cell>
          <cell r="BA208">
            <v>492</v>
          </cell>
          <cell r="BB208">
            <v>1095</v>
          </cell>
          <cell r="BC208">
            <v>1095</v>
          </cell>
          <cell r="BD208">
            <v>1095</v>
          </cell>
          <cell r="BE208">
            <v>1965</v>
          </cell>
          <cell r="BF208">
            <v>1965</v>
          </cell>
          <cell r="BG208">
            <v>1965</v>
          </cell>
          <cell r="BH208">
            <v>0.40699999999999997</v>
          </cell>
          <cell r="BI208">
            <v>0.432</v>
          </cell>
          <cell r="BJ208">
            <v>0.44900000000000001</v>
          </cell>
          <cell r="BK208">
            <v>0.22700000000000001</v>
          </cell>
          <cell r="BL208">
            <v>0.24099999999999999</v>
          </cell>
          <cell r="BM208">
            <v>0.25</v>
          </cell>
          <cell r="BN208" t="str">
            <v>B</v>
          </cell>
          <cell r="BO208" t="str">
            <v>B</v>
          </cell>
          <cell r="BP208" t="str">
            <v>B</v>
          </cell>
          <cell r="BQ208" t="str">
            <v>NA</v>
          </cell>
          <cell r="BR208" t="str">
            <v>NA</v>
          </cell>
          <cell r="BS208" t="str">
            <v>NA</v>
          </cell>
          <cell r="BT208">
            <v>4801</v>
          </cell>
          <cell r="BU208">
            <v>5095</v>
          </cell>
          <cell r="BV208">
            <v>5301</v>
          </cell>
          <cell r="BW208">
            <v>1460</v>
          </cell>
          <cell r="BX208">
            <v>1460</v>
          </cell>
          <cell r="BY208">
            <v>1460</v>
          </cell>
          <cell r="BZ208">
            <v>2620</v>
          </cell>
          <cell r="CA208">
            <v>2620</v>
          </cell>
          <cell r="CB208">
            <v>2620</v>
          </cell>
          <cell r="CC208">
            <v>0.309</v>
          </cell>
          <cell r="CD208">
            <v>0.32800000000000001</v>
          </cell>
          <cell r="CE208">
            <v>0.34100000000000003</v>
          </cell>
          <cell r="CF208">
            <v>0.17199999999999999</v>
          </cell>
          <cell r="CG208">
            <v>0.183</v>
          </cell>
          <cell r="CH208">
            <v>0.19</v>
          </cell>
          <cell r="CI208" t="str">
            <v>B</v>
          </cell>
          <cell r="CJ208" t="str">
            <v>B</v>
          </cell>
          <cell r="CK208" t="str">
            <v>B</v>
          </cell>
          <cell r="CL208" t="str">
            <v>N</v>
          </cell>
        </row>
        <row r="209">
          <cell r="B209" t="str">
            <v>4100</v>
          </cell>
          <cell r="C209" t="str">
            <v>MONDON HILL RD</v>
          </cell>
          <cell r="D209" t="str">
            <v>BROAD ST (US41/SR45)</v>
          </cell>
          <cell r="E209" t="str">
            <v>JASMINE DR</v>
          </cell>
          <cell r="F209" t="str">
            <v>19</v>
          </cell>
          <cell r="G209" t="str">
            <v>E</v>
          </cell>
          <cell r="H209">
            <v>1.02</v>
          </cell>
          <cell r="I209">
            <v>113</v>
          </cell>
          <cell r="J209">
            <v>114</v>
          </cell>
          <cell r="K209">
            <v>116</v>
          </cell>
          <cell r="L209" t="str">
            <v>T</v>
          </cell>
          <cell r="M209" t="str">
            <v>T</v>
          </cell>
          <cell r="N209" t="str">
            <v>T</v>
          </cell>
          <cell r="O209" t="str">
            <v>D</v>
          </cell>
          <cell r="P209" t="str">
            <v>D</v>
          </cell>
          <cell r="Q209" t="str">
            <v>D</v>
          </cell>
          <cell r="R209" t="str">
            <v>NA</v>
          </cell>
          <cell r="S209" t="str">
            <v>NA</v>
          </cell>
          <cell r="T209" t="str">
            <v>NA</v>
          </cell>
          <cell r="U209">
            <v>4</v>
          </cell>
          <cell r="V209">
            <v>4</v>
          </cell>
          <cell r="W209">
            <v>4</v>
          </cell>
          <cell r="X209" t="str">
            <v>CR</v>
          </cell>
          <cell r="Y209" t="str">
            <v>CR</v>
          </cell>
          <cell r="Z209" t="str">
            <v>CR</v>
          </cell>
          <cell r="AA209">
            <v>0</v>
          </cell>
          <cell r="AB209">
            <v>0</v>
          </cell>
          <cell r="AC209">
            <v>0</v>
          </cell>
          <cell r="AD209" t="str">
            <v>N</v>
          </cell>
          <cell r="AE209" t="str">
            <v>N</v>
          </cell>
          <cell r="AF209" t="str">
            <v>N</v>
          </cell>
          <cell r="AG209" t="str">
            <v>2U</v>
          </cell>
          <cell r="AH209" t="str">
            <v>2U</v>
          </cell>
          <cell r="AI209" t="str">
            <v>2U</v>
          </cell>
          <cell r="AJ209">
            <v>0</v>
          </cell>
          <cell r="AK209">
            <v>0</v>
          </cell>
          <cell r="AL209">
            <v>0</v>
          </cell>
          <cell r="AM209">
            <v>0.1</v>
          </cell>
          <cell r="AN209">
            <v>0.1</v>
          </cell>
          <cell r="AO209">
            <v>0.1</v>
          </cell>
          <cell r="AP209">
            <v>0.55000000000000004</v>
          </cell>
          <cell r="AQ209">
            <v>0.55000000000000004</v>
          </cell>
          <cell r="AR209">
            <v>0.55000000000000004</v>
          </cell>
          <cell r="AS209">
            <v>0.89500000000000002</v>
          </cell>
          <cell r="AT209">
            <v>0.89500000000000002</v>
          </cell>
          <cell r="AU209">
            <v>0.89500000000000002</v>
          </cell>
          <cell r="AV209">
            <v>2421</v>
          </cell>
          <cell r="AW209">
            <v>2570</v>
          </cell>
          <cell r="AX209">
            <v>2674</v>
          </cell>
          <cell r="AY209">
            <v>242</v>
          </cell>
          <cell r="AZ209">
            <v>257</v>
          </cell>
          <cell r="BA209">
            <v>267</v>
          </cell>
          <cell r="BB209">
            <v>1500</v>
          </cell>
          <cell r="BC209">
            <v>1500</v>
          </cell>
          <cell r="BD209">
            <v>1500</v>
          </cell>
          <cell r="BE209">
            <v>1912</v>
          </cell>
          <cell r="BF209">
            <v>1912</v>
          </cell>
          <cell r="BG209">
            <v>1912</v>
          </cell>
          <cell r="BH209">
            <v>0.161</v>
          </cell>
          <cell r="BI209">
            <v>0.17100000000000001</v>
          </cell>
          <cell r="BJ209">
            <v>0.17799999999999999</v>
          </cell>
          <cell r="BK209">
            <v>0.127</v>
          </cell>
          <cell r="BL209">
            <v>0.13400000000000001</v>
          </cell>
          <cell r="BM209">
            <v>0.14000000000000001</v>
          </cell>
          <cell r="BN209" t="str">
            <v>B</v>
          </cell>
          <cell r="BO209" t="str">
            <v>B</v>
          </cell>
          <cell r="BP209" t="str">
            <v>B</v>
          </cell>
          <cell r="BQ209" t="str">
            <v>NA</v>
          </cell>
          <cell r="BR209" t="str">
            <v>NA</v>
          </cell>
          <cell r="BS209" t="str">
            <v>NA</v>
          </cell>
          <cell r="BT209">
            <v>2667</v>
          </cell>
          <cell r="BU209">
            <v>2830</v>
          </cell>
          <cell r="BV209">
            <v>2944</v>
          </cell>
          <cell r="BW209">
            <v>2000</v>
          </cell>
          <cell r="BX209">
            <v>2000</v>
          </cell>
          <cell r="BY209">
            <v>2000</v>
          </cell>
          <cell r="BZ209">
            <v>2550</v>
          </cell>
          <cell r="CA209">
            <v>2550</v>
          </cell>
          <cell r="CB209">
            <v>2550</v>
          </cell>
          <cell r="CC209">
            <v>0.13400000000000001</v>
          </cell>
          <cell r="CD209">
            <v>0.14199999999999999</v>
          </cell>
          <cell r="CE209">
            <v>0.14699999999999999</v>
          </cell>
          <cell r="CF209">
            <v>0.105</v>
          </cell>
          <cell r="CG209">
            <v>0.111</v>
          </cell>
          <cell r="CH209">
            <v>0.115</v>
          </cell>
          <cell r="CI209" t="str">
            <v>B</v>
          </cell>
          <cell r="CJ209" t="str">
            <v>B</v>
          </cell>
          <cell r="CK209" t="str">
            <v>B</v>
          </cell>
          <cell r="CL209" t="str">
            <v>N</v>
          </cell>
        </row>
        <row r="210">
          <cell r="B210" t="str">
            <v>4110</v>
          </cell>
          <cell r="C210" t="str">
            <v>MONDON HILL RD</v>
          </cell>
          <cell r="D210" t="str">
            <v>JASMINE DR</v>
          </cell>
          <cell r="E210" t="str">
            <v>MCINTYRE RD</v>
          </cell>
          <cell r="F210" t="str">
            <v>19</v>
          </cell>
          <cell r="G210" t="str">
            <v>E</v>
          </cell>
          <cell r="H210">
            <v>1.02</v>
          </cell>
          <cell r="I210">
            <v>113</v>
          </cell>
          <cell r="J210">
            <v>114</v>
          </cell>
          <cell r="K210">
            <v>116</v>
          </cell>
          <cell r="L210" t="str">
            <v>T</v>
          </cell>
          <cell r="M210" t="str">
            <v>T</v>
          </cell>
          <cell r="N210" t="str">
            <v>T</v>
          </cell>
          <cell r="O210" t="str">
            <v>D</v>
          </cell>
          <cell r="P210" t="str">
            <v>D</v>
          </cell>
          <cell r="Q210" t="str">
            <v>D</v>
          </cell>
          <cell r="R210" t="str">
            <v>NA</v>
          </cell>
          <cell r="S210" t="str">
            <v>NA</v>
          </cell>
          <cell r="T210" t="str">
            <v>NA</v>
          </cell>
          <cell r="U210">
            <v>4</v>
          </cell>
          <cell r="V210">
            <v>4</v>
          </cell>
          <cell r="W210">
            <v>4</v>
          </cell>
          <cell r="X210" t="str">
            <v>CR</v>
          </cell>
          <cell r="Y210" t="str">
            <v>CR</v>
          </cell>
          <cell r="Z210" t="str">
            <v>CR</v>
          </cell>
          <cell r="AA210">
            <v>0</v>
          </cell>
          <cell r="AB210">
            <v>0</v>
          </cell>
          <cell r="AC210">
            <v>0</v>
          </cell>
          <cell r="AD210" t="str">
            <v>N</v>
          </cell>
          <cell r="AE210" t="str">
            <v>N</v>
          </cell>
          <cell r="AF210" t="str">
            <v>N</v>
          </cell>
          <cell r="AG210" t="str">
            <v>2U</v>
          </cell>
          <cell r="AH210" t="str">
            <v>2U</v>
          </cell>
          <cell r="AI210" t="str">
            <v>2U</v>
          </cell>
          <cell r="AJ210">
            <v>0</v>
          </cell>
          <cell r="AK210">
            <v>0</v>
          </cell>
          <cell r="AL210">
            <v>0</v>
          </cell>
          <cell r="AM210">
            <v>0.1</v>
          </cell>
          <cell r="AN210">
            <v>0.1</v>
          </cell>
          <cell r="AO210">
            <v>0.1</v>
          </cell>
          <cell r="AP210">
            <v>0.55000000000000004</v>
          </cell>
          <cell r="AQ210">
            <v>0.55000000000000004</v>
          </cell>
          <cell r="AR210">
            <v>0.55000000000000004</v>
          </cell>
          <cell r="AS210">
            <v>0.89500000000000002</v>
          </cell>
          <cell r="AT210">
            <v>0.89500000000000002</v>
          </cell>
          <cell r="AU210">
            <v>0.89500000000000002</v>
          </cell>
          <cell r="AV210">
            <v>2421</v>
          </cell>
          <cell r="AW210">
            <v>2570</v>
          </cell>
          <cell r="AX210">
            <v>2674</v>
          </cell>
          <cell r="AY210">
            <v>242</v>
          </cell>
          <cell r="AZ210">
            <v>257</v>
          </cell>
          <cell r="BA210">
            <v>267</v>
          </cell>
          <cell r="BB210">
            <v>1500</v>
          </cell>
          <cell r="BC210">
            <v>1500</v>
          </cell>
          <cell r="BD210">
            <v>1500</v>
          </cell>
          <cell r="BE210">
            <v>1912</v>
          </cell>
          <cell r="BF210">
            <v>1912</v>
          </cell>
          <cell r="BG210">
            <v>1912</v>
          </cell>
          <cell r="BH210">
            <v>0.161</v>
          </cell>
          <cell r="BI210">
            <v>0.17100000000000001</v>
          </cell>
          <cell r="BJ210">
            <v>0.17799999999999999</v>
          </cell>
          <cell r="BK210">
            <v>0.127</v>
          </cell>
          <cell r="BL210">
            <v>0.13400000000000001</v>
          </cell>
          <cell r="BM210">
            <v>0.14000000000000001</v>
          </cell>
          <cell r="BN210" t="str">
            <v>B</v>
          </cell>
          <cell r="BO210" t="str">
            <v>B</v>
          </cell>
          <cell r="BP210" t="str">
            <v>B</v>
          </cell>
          <cell r="BQ210" t="str">
            <v>NA</v>
          </cell>
          <cell r="BR210" t="str">
            <v>NA</v>
          </cell>
          <cell r="BS210" t="str">
            <v>NA</v>
          </cell>
          <cell r="BT210">
            <v>2667</v>
          </cell>
          <cell r="BU210">
            <v>2830</v>
          </cell>
          <cell r="BV210">
            <v>2944</v>
          </cell>
          <cell r="BW210">
            <v>2000</v>
          </cell>
          <cell r="BX210">
            <v>2000</v>
          </cell>
          <cell r="BY210">
            <v>2000</v>
          </cell>
          <cell r="BZ210">
            <v>2550</v>
          </cell>
          <cell r="CA210">
            <v>2550</v>
          </cell>
          <cell r="CB210">
            <v>2550</v>
          </cell>
          <cell r="CC210">
            <v>0.13400000000000001</v>
          </cell>
          <cell r="CD210">
            <v>0.14199999999999999</v>
          </cell>
          <cell r="CE210">
            <v>0.14699999999999999</v>
          </cell>
          <cell r="CF210">
            <v>0.105</v>
          </cell>
          <cell r="CG210">
            <v>0.111</v>
          </cell>
          <cell r="CH210">
            <v>0.115</v>
          </cell>
          <cell r="CI210" t="str">
            <v>B</v>
          </cell>
          <cell r="CJ210" t="str">
            <v>B</v>
          </cell>
          <cell r="CK210" t="str">
            <v>B</v>
          </cell>
          <cell r="CL210" t="str">
            <v>N</v>
          </cell>
        </row>
        <row r="211">
          <cell r="B211" t="str">
            <v>4115</v>
          </cell>
          <cell r="C211" t="str">
            <v>MONDON HILL RD</v>
          </cell>
          <cell r="D211" t="str">
            <v>MCINTYRE RD</v>
          </cell>
          <cell r="E211" t="str">
            <v>WEATHERLY RD</v>
          </cell>
          <cell r="F211" t="str">
            <v>19: 082006</v>
          </cell>
          <cell r="G211" t="str">
            <v>E</v>
          </cell>
          <cell r="H211">
            <v>1.02</v>
          </cell>
          <cell r="I211">
            <v>113</v>
          </cell>
          <cell r="J211">
            <v>114</v>
          </cell>
          <cell r="K211">
            <v>116</v>
          </cell>
          <cell r="L211" t="str">
            <v>T</v>
          </cell>
          <cell r="M211" t="str">
            <v>T</v>
          </cell>
          <cell r="N211" t="str">
            <v>T</v>
          </cell>
          <cell r="O211" t="str">
            <v>D</v>
          </cell>
          <cell r="P211" t="str">
            <v>D</v>
          </cell>
          <cell r="Q211" t="str">
            <v>D</v>
          </cell>
          <cell r="R211" t="str">
            <v>NA</v>
          </cell>
          <cell r="S211" t="str">
            <v>NA</v>
          </cell>
          <cell r="T211" t="str">
            <v>NA</v>
          </cell>
          <cell r="U211">
            <v>4</v>
          </cell>
          <cell r="V211">
            <v>4</v>
          </cell>
          <cell r="W211">
            <v>4</v>
          </cell>
          <cell r="X211" t="str">
            <v>CR</v>
          </cell>
          <cell r="Y211" t="str">
            <v>CR</v>
          </cell>
          <cell r="Z211" t="str">
            <v>CR</v>
          </cell>
          <cell r="AA211">
            <v>0</v>
          </cell>
          <cell r="AB211">
            <v>0</v>
          </cell>
          <cell r="AC211">
            <v>0</v>
          </cell>
          <cell r="AD211" t="str">
            <v>N</v>
          </cell>
          <cell r="AE211" t="str">
            <v>N</v>
          </cell>
          <cell r="AF211" t="str">
            <v>N</v>
          </cell>
          <cell r="AG211" t="str">
            <v>2U</v>
          </cell>
          <cell r="AH211" t="str">
            <v>2U</v>
          </cell>
          <cell r="AI211" t="str">
            <v>2U</v>
          </cell>
          <cell r="AJ211">
            <v>0</v>
          </cell>
          <cell r="AK211">
            <v>0</v>
          </cell>
          <cell r="AL211">
            <v>0</v>
          </cell>
          <cell r="AM211">
            <v>0.1</v>
          </cell>
          <cell r="AN211">
            <v>0.1</v>
          </cell>
          <cell r="AO211">
            <v>0.1</v>
          </cell>
          <cell r="AP211">
            <v>0.55000000000000004</v>
          </cell>
          <cell r="AQ211">
            <v>0.55000000000000004</v>
          </cell>
          <cell r="AR211">
            <v>0.55000000000000004</v>
          </cell>
          <cell r="AS211">
            <v>0.89500000000000002</v>
          </cell>
          <cell r="AT211">
            <v>0.89500000000000002</v>
          </cell>
          <cell r="AU211">
            <v>0.89500000000000002</v>
          </cell>
          <cell r="AV211">
            <v>2744</v>
          </cell>
          <cell r="AW211">
            <v>2911</v>
          </cell>
          <cell r="AX211">
            <v>3029</v>
          </cell>
          <cell r="AY211">
            <v>274</v>
          </cell>
          <cell r="AZ211">
            <v>291</v>
          </cell>
          <cell r="BA211">
            <v>303</v>
          </cell>
          <cell r="BB211">
            <v>1500</v>
          </cell>
          <cell r="BC211">
            <v>1500</v>
          </cell>
          <cell r="BD211">
            <v>1500</v>
          </cell>
          <cell r="BE211">
            <v>1912</v>
          </cell>
          <cell r="BF211">
            <v>1912</v>
          </cell>
          <cell r="BG211">
            <v>1912</v>
          </cell>
          <cell r="BH211">
            <v>0.183</v>
          </cell>
          <cell r="BI211">
            <v>0.19400000000000001</v>
          </cell>
          <cell r="BJ211">
            <v>0.20200000000000001</v>
          </cell>
          <cell r="BK211">
            <v>0.14299999999999999</v>
          </cell>
          <cell r="BL211">
            <v>0.152</v>
          </cell>
          <cell r="BM211">
            <v>0.158</v>
          </cell>
          <cell r="BN211" t="str">
            <v>B</v>
          </cell>
          <cell r="BO211" t="str">
            <v>B</v>
          </cell>
          <cell r="BP211" t="str">
            <v>B</v>
          </cell>
          <cell r="BQ211" t="str">
            <v>NA</v>
          </cell>
          <cell r="BR211" t="str">
            <v>NA</v>
          </cell>
          <cell r="BS211" t="str">
            <v>NA</v>
          </cell>
          <cell r="BT211">
            <v>2667</v>
          </cell>
          <cell r="BU211">
            <v>2830</v>
          </cell>
          <cell r="BV211">
            <v>2944</v>
          </cell>
          <cell r="BW211">
            <v>2000</v>
          </cell>
          <cell r="BX211">
            <v>2000</v>
          </cell>
          <cell r="BY211">
            <v>2000</v>
          </cell>
          <cell r="BZ211">
            <v>2550</v>
          </cell>
          <cell r="CA211">
            <v>2550</v>
          </cell>
          <cell r="CB211">
            <v>2550</v>
          </cell>
          <cell r="CC211">
            <v>0.13400000000000001</v>
          </cell>
          <cell r="CD211">
            <v>0.14199999999999999</v>
          </cell>
          <cell r="CE211">
            <v>0.14699999999999999</v>
          </cell>
          <cell r="CF211">
            <v>0.105</v>
          </cell>
          <cell r="CG211">
            <v>0.111</v>
          </cell>
          <cell r="CH211">
            <v>0.115</v>
          </cell>
          <cell r="CI211" t="str">
            <v>B</v>
          </cell>
          <cell r="CJ211" t="str">
            <v>B</v>
          </cell>
          <cell r="CK211" t="str">
            <v>B</v>
          </cell>
          <cell r="CL211" t="str">
            <v>N</v>
          </cell>
        </row>
        <row r="212">
          <cell r="B212" t="str">
            <v>4117</v>
          </cell>
          <cell r="C212" t="str">
            <v>MONDON HILL RD</v>
          </cell>
          <cell r="D212" t="str">
            <v>WEATHERLY RD</v>
          </cell>
          <cell r="E212" t="str">
            <v>SOULT RD</v>
          </cell>
          <cell r="F212" t="str">
            <v>19: 082006</v>
          </cell>
          <cell r="G212" t="str">
            <v>E</v>
          </cell>
          <cell r="H212">
            <v>1.02</v>
          </cell>
          <cell r="I212">
            <v>113</v>
          </cell>
          <cell r="J212">
            <v>114</v>
          </cell>
          <cell r="K212">
            <v>116</v>
          </cell>
          <cell r="L212" t="str">
            <v>T</v>
          </cell>
          <cell r="M212" t="str">
            <v>T</v>
          </cell>
          <cell r="N212" t="str">
            <v>T</v>
          </cell>
          <cell r="O212" t="str">
            <v>D</v>
          </cell>
          <cell r="P212" t="str">
            <v>D</v>
          </cell>
          <cell r="Q212" t="str">
            <v>D</v>
          </cell>
          <cell r="R212" t="str">
            <v>NA</v>
          </cell>
          <cell r="S212" t="str">
            <v>NA</v>
          </cell>
          <cell r="T212" t="str">
            <v>NA</v>
          </cell>
          <cell r="U212">
            <v>4</v>
          </cell>
          <cell r="V212">
            <v>4</v>
          </cell>
          <cell r="W212">
            <v>4</v>
          </cell>
          <cell r="X212" t="str">
            <v>CR</v>
          </cell>
          <cell r="Y212" t="str">
            <v>CR</v>
          </cell>
          <cell r="Z212" t="str">
            <v>CR</v>
          </cell>
          <cell r="AA212">
            <v>0</v>
          </cell>
          <cell r="AB212">
            <v>0</v>
          </cell>
          <cell r="AC212">
            <v>0</v>
          </cell>
          <cell r="AD212" t="str">
            <v>N</v>
          </cell>
          <cell r="AE212" t="str">
            <v>N</v>
          </cell>
          <cell r="AF212" t="str">
            <v>N</v>
          </cell>
          <cell r="AG212" t="str">
            <v>2U</v>
          </cell>
          <cell r="AH212" t="str">
            <v>2U</v>
          </cell>
          <cell r="AI212" t="str">
            <v>2U</v>
          </cell>
          <cell r="AJ212">
            <v>0</v>
          </cell>
          <cell r="AK212">
            <v>0</v>
          </cell>
          <cell r="AL212">
            <v>0</v>
          </cell>
          <cell r="AM212">
            <v>0.1</v>
          </cell>
          <cell r="AN212">
            <v>0.1</v>
          </cell>
          <cell r="AO212">
            <v>0.1</v>
          </cell>
          <cell r="AP212">
            <v>0.55000000000000004</v>
          </cell>
          <cell r="AQ212">
            <v>0.55000000000000004</v>
          </cell>
          <cell r="AR212">
            <v>0.55000000000000004</v>
          </cell>
          <cell r="AS212">
            <v>0.89500000000000002</v>
          </cell>
          <cell r="AT212">
            <v>0.89500000000000002</v>
          </cell>
          <cell r="AU212">
            <v>0.89500000000000002</v>
          </cell>
          <cell r="AV212">
            <v>2744</v>
          </cell>
          <cell r="AW212">
            <v>2911</v>
          </cell>
          <cell r="AX212">
            <v>3029</v>
          </cell>
          <cell r="AY212">
            <v>274</v>
          </cell>
          <cell r="AZ212">
            <v>291</v>
          </cell>
          <cell r="BA212">
            <v>303</v>
          </cell>
          <cell r="BB212">
            <v>1500</v>
          </cell>
          <cell r="BC212">
            <v>1500</v>
          </cell>
          <cell r="BD212">
            <v>1500</v>
          </cell>
          <cell r="BE212">
            <v>1912</v>
          </cell>
          <cell r="BF212">
            <v>1912</v>
          </cell>
          <cell r="BG212">
            <v>1912</v>
          </cell>
          <cell r="BH212">
            <v>0.183</v>
          </cell>
          <cell r="BI212">
            <v>0.19400000000000001</v>
          </cell>
          <cell r="BJ212">
            <v>0.20200000000000001</v>
          </cell>
          <cell r="BK212">
            <v>0.14299999999999999</v>
          </cell>
          <cell r="BL212">
            <v>0.152</v>
          </cell>
          <cell r="BM212">
            <v>0.158</v>
          </cell>
          <cell r="BN212" t="str">
            <v>B</v>
          </cell>
          <cell r="BO212" t="str">
            <v>B</v>
          </cell>
          <cell r="BP212" t="str">
            <v>B</v>
          </cell>
          <cell r="BQ212" t="str">
            <v>NA</v>
          </cell>
          <cell r="BR212" t="str">
            <v>NA</v>
          </cell>
          <cell r="BS212" t="str">
            <v>NA</v>
          </cell>
          <cell r="BT212">
            <v>2667</v>
          </cell>
          <cell r="BU212">
            <v>2830</v>
          </cell>
          <cell r="BV212">
            <v>2944</v>
          </cell>
          <cell r="BW212">
            <v>2000</v>
          </cell>
          <cell r="BX212">
            <v>2000</v>
          </cell>
          <cell r="BY212">
            <v>2000</v>
          </cell>
          <cell r="BZ212">
            <v>2550</v>
          </cell>
          <cell r="CA212">
            <v>2550</v>
          </cell>
          <cell r="CB212">
            <v>2550</v>
          </cell>
          <cell r="CC212">
            <v>0.13400000000000001</v>
          </cell>
          <cell r="CD212">
            <v>0.14199999999999999</v>
          </cell>
          <cell r="CE212">
            <v>0.14699999999999999</v>
          </cell>
          <cell r="CF212">
            <v>0.105</v>
          </cell>
          <cell r="CG212">
            <v>0.111</v>
          </cell>
          <cell r="CH212">
            <v>0.115</v>
          </cell>
          <cell r="CI212" t="str">
            <v>B</v>
          </cell>
          <cell r="CJ212" t="str">
            <v>B</v>
          </cell>
          <cell r="CK212" t="str">
            <v>B</v>
          </cell>
          <cell r="CL212" t="str">
            <v>N</v>
          </cell>
        </row>
        <row r="213">
          <cell r="B213" t="str">
            <v>4120</v>
          </cell>
          <cell r="C213" t="str">
            <v>MONDON HILL RD</v>
          </cell>
          <cell r="D213" t="str">
            <v>SOULT RD</v>
          </cell>
          <cell r="E213" t="str">
            <v>CORTEZ BLVD (SR50)</v>
          </cell>
          <cell r="F213" t="str">
            <v>71</v>
          </cell>
          <cell r="G213" t="str">
            <v>E</v>
          </cell>
          <cell r="H213">
            <v>1.02</v>
          </cell>
          <cell r="I213">
            <v>113</v>
          </cell>
          <cell r="J213">
            <v>114</v>
          </cell>
          <cell r="K213">
            <v>116</v>
          </cell>
          <cell r="L213" t="str">
            <v>T</v>
          </cell>
          <cell r="M213" t="str">
            <v>T</v>
          </cell>
          <cell r="N213" t="str">
            <v>T</v>
          </cell>
          <cell r="O213" t="str">
            <v>D</v>
          </cell>
          <cell r="P213" t="str">
            <v>D</v>
          </cell>
          <cell r="Q213" t="str">
            <v>D</v>
          </cell>
          <cell r="R213" t="str">
            <v>NA</v>
          </cell>
          <cell r="S213" t="str">
            <v>NA</v>
          </cell>
          <cell r="T213" t="str">
            <v>NA</v>
          </cell>
          <cell r="U213">
            <v>4</v>
          </cell>
          <cell r="V213">
            <v>4</v>
          </cell>
          <cell r="W213">
            <v>4</v>
          </cell>
          <cell r="X213" t="str">
            <v>CR</v>
          </cell>
          <cell r="Y213" t="str">
            <v>CR</v>
          </cell>
          <cell r="Z213" t="str">
            <v>CR</v>
          </cell>
          <cell r="AA213">
            <v>0</v>
          </cell>
          <cell r="AB213">
            <v>0</v>
          </cell>
          <cell r="AC213">
            <v>0</v>
          </cell>
          <cell r="AD213" t="str">
            <v>N</v>
          </cell>
          <cell r="AE213" t="str">
            <v>N</v>
          </cell>
          <cell r="AF213" t="str">
            <v>N</v>
          </cell>
          <cell r="AG213" t="str">
            <v>2U</v>
          </cell>
          <cell r="AH213" t="str">
            <v>2U</v>
          </cell>
          <cell r="AI213" t="str">
            <v>2U</v>
          </cell>
          <cell r="AJ213">
            <v>0</v>
          </cell>
          <cell r="AK213">
            <v>0</v>
          </cell>
          <cell r="AL213">
            <v>0</v>
          </cell>
          <cell r="AM213">
            <v>0.1</v>
          </cell>
          <cell r="AN213">
            <v>0.1</v>
          </cell>
          <cell r="AO213">
            <v>0.1</v>
          </cell>
          <cell r="AP213">
            <v>0.55000000000000004</v>
          </cell>
          <cell r="AQ213">
            <v>0.55000000000000004</v>
          </cell>
          <cell r="AR213">
            <v>0.55000000000000004</v>
          </cell>
          <cell r="AS213">
            <v>0.89500000000000002</v>
          </cell>
          <cell r="AT213">
            <v>0.89500000000000002</v>
          </cell>
          <cell r="AU213">
            <v>0.89500000000000002</v>
          </cell>
          <cell r="AV213">
            <v>2629</v>
          </cell>
          <cell r="AW213">
            <v>2789</v>
          </cell>
          <cell r="AX213">
            <v>2902</v>
          </cell>
          <cell r="AY213">
            <v>263</v>
          </cell>
          <cell r="AZ213">
            <v>279</v>
          </cell>
          <cell r="BA213">
            <v>290</v>
          </cell>
          <cell r="BB213">
            <v>1500</v>
          </cell>
          <cell r="BC213">
            <v>1500</v>
          </cell>
          <cell r="BD213">
            <v>1500</v>
          </cell>
          <cell r="BE213">
            <v>1912</v>
          </cell>
          <cell r="BF213">
            <v>1912</v>
          </cell>
          <cell r="BG213">
            <v>1912</v>
          </cell>
          <cell r="BH213">
            <v>0.17499999999999999</v>
          </cell>
          <cell r="BI213">
            <v>0.186</v>
          </cell>
          <cell r="BJ213">
            <v>0.193</v>
          </cell>
          <cell r="BK213">
            <v>0.13800000000000001</v>
          </cell>
          <cell r="BL213">
            <v>0.14599999999999999</v>
          </cell>
          <cell r="BM213">
            <v>0.152</v>
          </cell>
          <cell r="BN213" t="str">
            <v>B</v>
          </cell>
          <cell r="BO213" t="str">
            <v>B</v>
          </cell>
          <cell r="BP213" t="str">
            <v>B</v>
          </cell>
          <cell r="BQ213" t="str">
            <v>NA</v>
          </cell>
          <cell r="BR213" t="str">
            <v>NA</v>
          </cell>
          <cell r="BS213" t="str">
            <v>NA</v>
          </cell>
          <cell r="BT213">
            <v>2667</v>
          </cell>
          <cell r="BU213">
            <v>2830</v>
          </cell>
          <cell r="BV213">
            <v>2944</v>
          </cell>
          <cell r="BW213">
            <v>2000</v>
          </cell>
          <cell r="BX213">
            <v>2000</v>
          </cell>
          <cell r="BY213">
            <v>2000</v>
          </cell>
          <cell r="BZ213">
            <v>2550</v>
          </cell>
          <cell r="CA213">
            <v>2550</v>
          </cell>
          <cell r="CB213">
            <v>2550</v>
          </cell>
          <cell r="CC213">
            <v>0.13400000000000001</v>
          </cell>
          <cell r="CD213">
            <v>0.14199999999999999</v>
          </cell>
          <cell r="CE213">
            <v>0.14699999999999999</v>
          </cell>
          <cell r="CF213">
            <v>0.105</v>
          </cell>
          <cell r="CG213">
            <v>0.111</v>
          </cell>
          <cell r="CH213">
            <v>0.115</v>
          </cell>
          <cell r="CI213" t="str">
            <v>B</v>
          </cell>
          <cell r="CJ213" t="str">
            <v>B</v>
          </cell>
          <cell r="CK213" t="str">
            <v>B</v>
          </cell>
          <cell r="CL213" t="str">
            <v>N</v>
          </cell>
        </row>
        <row r="214">
          <cell r="B214" t="str">
            <v>20430</v>
          </cell>
          <cell r="C214" t="str">
            <v>MONTOUR ST</v>
          </cell>
          <cell r="D214" t="str">
            <v>WEEPING WILLOW ST</v>
          </cell>
          <cell r="E214" t="str">
            <v>SUNSHINE GROVE RD</v>
          </cell>
          <cell r="F214" t="str">
            <v/>
          </cell>
          <cell r="G214" t="str">
            <v>E</v>
          </cell>
          <cell r="H214">
            <v>1.02</v>
          </cell>
          <cell r="I214">
            <v>114</v>
          </cell>
          <cell r="J214">
            <v>115</v>
          </cell>
          <cell r="K214">
            <v>117</v>
          </cell>
          <cell r="L214" t="str">
            <v>T</v>
          </cell>
          <cell r="M214" t="str">
            <v>T</v>
          </cell>
          <cell r="N214" t="str">
            <v>T</v>
          </cell>
          <cell r="O214" t="str">
            <v>D</v>
          </cell>
          <cell r="P214" t="str">
            <v>D</v>
          </cell>
          <cell r="Q214" t="str">
            <v>D</v>
          </cell>
          <cell r="R214" t="str">
            <v>NMC</v>
          </cell>
          <cell r="S214" t="str">
            <v>NMC</v>
          </cell>
          <cell r="T214" t="str">
            <v>NMC</v>
          </cell>
          <cell r="U214">
            <v>3</v>
          </cell>
          <cell r="V214">
            <v>3</v>
          </cell>
          <cell r="W214">
            <v>3</v>
          </cell>
          <cell r="X214" t="str">
            <v>CR</v>
          </cell>
          <cell r="Y214" t="str">
            <v>CR</v>
          </cell>
          <cell r="Z214" t="str">
            <v>CR</v>
          </cell>
          <cell r="AA214">
            <v>0</v>
          </cell>
          <cell r="AB214">
            <v>0</v>
          </cell>
          <cell r="AC214">
            <v>0</v>
          </cell>
          <cell r="AD214" t="str">
            <v>N</v>
          </cell>
          <cell r="AE214" t="str">
            <v>N</v>
          </cell>
          <cell r="AF214" t="str">
            <v>N</v>
          </cell>
          <cell r="AG214" t="str">
            <v>2U</v>
          </cell>
          <cell r="AH214" t="str">
            <v>2U</v>
          </cell>
          <cell r="AI214" t="str">
            <v>2U</v>
          </cell>
          <cell r="AJ214">
            <v>0</v>
          </cell>
          <cell r="AK214">
            <v>0</v>
          </cell>
          <cell r="AL214">
            <v>0</v>
          </cell>
          <cell r="AM214">
            <v>9.5000000000000001E-2</v>
          </cell>
          <cell r="AN214">
            <v>9.5000000000000001E-2</v>
          </cell>
          <cell r="AO214">
            <v>9.5000000000000001E-2</v>
          </cell>
          <cell r="AP214">
            <v>0.55000000000000004</v>
          </cell>
          <cell r="AQ214">
            <v>0.55000000000000004</v>
          </cell>
          <cell r="AR214">
            <v>0.55000000000000004</v>
          </cell>
          <cell r="AS214">
            <v>0.92500000000000004</v>
          </cell>
          <cell r="AT214">
            <v>0.92500000000000004</v>
          </cell>
          <cell r="AU214">
            <v>0.92500000000000004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1938</v>
          </cell>
          <cell r="BC214">
            <v>1938</v>
          </cell>
          <cell r="BD214">
            <v>1938</v>
          </cell>
          <cell r="BE214">
            <v>2460</v>
          </cell>
          <cell r="BF214">
            <v>2460</v>
          </cell>
          <cell r="BG214">
            <v>2460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Q214" t="str">
            <v>NMC</v>
          </cell>
          <cell r="BR214" t="str">
            <v>NMC</v>
          </cell>
          <cell r="BS214" t="str">
            <v>NMC</v>
          </cell>
          <cell r="BT214">
            <v>0</v>
          </cell>
          <cell r="BU214">
            <v>0</v>
          </cell>
          <cell r="BV214">
            <v>0</v>
          </cell>
          <cell r="BW214">
            <v>2040</v>
          </cell>
          <cell r="BX214">
            <v>2040</v>
          </cell>
          <cell r="BY214">
            <v>2040</v>
          </cell>
          <cell r="BZ214">
            <v>2590</v>
          </cell>
          <cell r="CA214">
            <v>2590</v>
          </cell>
          <cell r="CB214">
            <v>2590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L214" t="str">
            <v>N</v>
          </cell>
        </row>
        <row r="215">
          <cell r="B215" t="str">
            <v>6710</v>
          </cell>
          <cell r="C215" t="str">
            <v>MYERS RD</v>
          </cell>
          <cell r="D215" t="str">
            <v>PASCO COUNTY LINE</v>
          </cell>
          <cell r="E215" t="str">
            <v>CHURCH RD</v>
          </cell>
          <cell r="F215" t="str">
            <v>86</v>
          </cell>
          <cell r="G215" t="str">
            <v>A</v>
          </cell>
          <cell r="H215">
            <v>1.0444</v>
          </cell>
          <cell r="I215">
            <v>115</v>
          </cell>
          <cell r="J215">
            <v>116</v>
          </cell>
          <cell r="K215">
            <v>118</v>
          </cell>
          <cell r="L215" t="str">
            <v>T</v>
          </cell>
          <cell r="M215" t="str">
            <v>T</v>
          </cell>
          <cell r="N215" t="str">
            <v>T</v>
          </cell>
          <cell r="O215" t="str">
            <v>D</v>
          </cell>
          <cell r="P215" t="str">
            <v>D</v>
          </cell>
          <cell r="Q215" t="str">
            <v>D</v>
          </cell>
          <cell r="R215" t="str">
            <v>NA</v>
          </cell>
          <cell r="S215" t="str">
            <v>NA</v>
          </cell>
          <cell r="T215" t="str">
            <v>NA</v>
          </cell>
          <cell r="U215">
            <v>5</v>
          </cell>
          <cell r="V215">
            <v>5</v>
          </cell>
          <cell r="W215">
            <v>5</v>
          </cell>
          <cell r="X215" t="str">
            <v>CR</v>
          </cell>
          <cell r="Y215" t="str">
            <v>CR</v>
          </cell>
          <cell r="Z215" t="str">
            <v>CR</v>
          </cell>
          <cell r="AA215">
            <v>0</v>
          </cell>
          <cell r="AB215">
            <v>0</v>
          </cell>
          <cell r="AC215">
            <v>0</v>
          </cell>
          <cell r="AD215" t="str">
            <v>N</v>
          </cell>
          <cell r="AE215" t="str">
            <v>N</v>
          </cell>
          <cell r="AF215" t="str">
            <v>N</v>
          </cell>
          <cell r="AG215" t="str">
            <v>2U</v>
          </cell>
          <cell r="AH215" t="str">
            <v>2U</v>
          </cell>
          <cell r="AI215" t="str">
            <v>2U</v>
          </cell>
          <cell r="AJ215">
            <v>0</v>
          </cell>
          <cell r="AK215">
            <v>0</v>
          </cell>
          <cell r="AL215">
            <v>0</v>
          </cell>
          <cell r="AM215">
            <v>9.8000000000000004E-2</v>
          </cell>
          <cell r="AN215">
            <v>9.8000000000000004E-2</v>
          </cell>
          <cell r="AO215">
            <v>9.8000000000000004E-2</v>
          </cell>
          <cell r="AP215">
            <v>0.55000000000000004</v>
          </cell>
          <cell r="AQ215">
            <v>0.55000000000000004</v>
          </cell>
          <cell r="AR215">
            <v>0.55000000000000004</v>
          </cell>
          <cell r="AS215">
            <v>0.88</v>
          </cell>
          <cell r="AT215">
            <v>0.88</v>
          </cell>
          <cell r="AU215">
            <v>0.88</v>
          </cell>
          <cell r="AV215">
            <v>656</v>
          </cell>
          <cell r="AW215">
            <v>747</v>
          </cell>
          <cell r="AX215">
            <v>815</v>
          </cell>
          <cell r="AY215">
            <v>64</v>
          </cell>
          <cell r="AZ215">
            <v>73</v>
          </cell>
          <cell r="BA215">
            <v>80</v>
          </cell>
          <cell r="BB215">
            <v>1012</v>
          </cell>
          <cell r="BC215">
            <v>1012</v>
          </cell>
          <cell r="BD215">
            <v>1012</v>
          </cell>
          <cell r="BE215">
            <v>2025</v>
          </cell>
          <cell r="BF215">
            <v>2025</v>
          </cell>
          <cell r="BG215">
            <v>2025</v>
          </cell>
          <cell r="BH215">
            <v>6.3E-2</v>
          </cell>
          <cell r="BI215">
            <v>7.1999999999999995E-2</v>
          </cell>
          <cell r="BJ215">
            <v>7.9000000000000001E-2</v>
          </cell>
          <cell r="BK215">
            <v>3.2000000000000001E-2</v>
          </cell>
          <cell r="BL215">
            <v>3.5999999999999997E-2</v>
          </cell>
          <cell r="BM215">
            <v>0.04</v>
          </cell>
          <cell r="BN215" t="str">
            <v>B</v>
          </cell>
          <cell r="BO215" t="str">
            <v>B</v>
          </cell>
          <cell r="BP215" t="str">
            <v>B</v>
          </cell>
          <cell r="BQ215" t="str">
            <v>NA</v>
          </cell>
          <cell r="BR215" t="str">
            <v>NA</v>
          </cell>
          <cell r="BS215" t="str">
            <v>NA</v>
          </cell>
          <cell r="BT215">
            <v>656</v>
          </cell>
          <cell r="BU215">
            <v>747</v>
          </cell>
          <cell r="BV215">
            <v>815</v>
          </cell>
          <cell r="BW215">
            <v>1350</v>
          </cell>
          <cell r="BX215">
            <v>1350</v>
          </cell>
          <cell r="BY215">
            <v>1350</v>
          </cell>
          <cell r="BZ215">
            <v>2700</v>
          </cell>
          <cell r="CA215">
            <v>2700</v>
          </cell>
          <cell r="CB215">
            <v>2700</v>
          </cell>
          <cell r="CC215">
            <v>4.7E-2</v>
          </cell>
          <cell r="CD215">
            <v>5.3999999999999999E-2</v>
          </cell>
          <cell r="CE215">
            <v>5.8999999999999997E-2</v>
          </cell>
          <cell r="CF215">
            <v>2.4E-2</v>
          </cell>
          <cell r="CG215">
            <v>2.7E-2</v>
          </cell>
          <cell r="CH215">
            <v>0.03</v>
          </cell>
          <cell r="CI215" t="str">
            <v>B</v>
          </cell>
          <cell r="CJ215" t="str">
            <v>B</v>
          </cell>
          <cell r="CK215" t="str">
            <v>B</v>
          </cell>
          <cell r="CL215" t="str">
            <v>N</v>
          </cell>
        </row>
        <row r="216">
          <cell r="B216" t="str">
            <v>4210</v>
          </cell>
          <cell r="C216" t="str">
            <v>NIGHTWALKER RD</v>
          </cell>
          <cell r="D216" t="str">
            <v>CORTEZ BLVD (SR50)</v>
          </cell>
          <cell r="E216" t="str">
            <v>RIDGE RD</v>
          </cell>
          <cell r="F216" t="str">
            <v>87</v>
          </cell>
          <cell r="G216" t="str">
            <v>E</v>
          </cell>
          <cell r="H216">
            <v>1.02</v>
          </cell>
          <cell r="I216">
            <v>116</v>
          </cell>
          <cell r="J216">
            <v>117</v>
          </cell>
          <cell r="K216">
            <v>119</v>
          </cell>
          <cell r="L216" t="str">
            <v>T</v>
          </cell>
          <cell r="M216" t="str">
            <v>T</v>
          </cell>
          <cell r="N216" t="str">
            <v>T</v>
          </cell>
          <cell r="O216" t="str">
            <v>D</v>
          </cell>
          <cell r="P216" t="str">
            <v>D</v>
          </cell>
          <cell r="Q216" t="str">
            <v>D</v>
          </cell>
          <cell r="R216" t="str">
            <v>NA</v>
          </cell>
          <cell r="S216" t="str">
            <v>NA</v>
          </cell>
          <cell r="T216" t="str">
            <v>NA</v>
          </cell>
          <cell r="U216">
            <v>2</v>
          </cell>
          <cell r="V216">
            <v>2</v>
          </cell>
          <cell r="W216">
            <v>2</v>
          </cell>
          <cell r="X216" t="str">
            <v>CR</v>
          </cell>
          <cell r="Y216" t="str">
            <v>CR</v>
          </cell>
          <cell r="Z216" t="str">
            <v>CR</v>
          </cell>
          <cell r="AA216">
            <v>0</v>
          </cell>
          <cell r="AB216">
            <v>0</v>
          </cell>
          <cell r="AC216">
            <v>0</v>
          </cell>
          <cell r="AD216" t="str">
            <v>N</v>
          </cell>
          <cell r="AE216" t="str">
            <v>N</v>
          </cell>
          <cell r="AF216" t="str">
            <v>N</v>
          </cell>
          <cell r="AG216" t="str">
            <v>2U</v>
          </cell>
          <cell r="AH216" t="str">
            <v>2U</v>
          </cell>
          <cell r="AI216" t="str">
            <v>2U</v>
          </cell>
          <cell r="AJ216">
            <v>0</v>
          </cell>
          <cell r="AK216">
            <v>0</v>
          </cell>
          <cell r="AL216">
            <v>0</v>
          </cell>
          <cell r="AM216">
            <v>9.4E-2</v>
          </cell>
          <cell r="AN216">
            <v>9.4E-2</v>
          </cell>
          <cell r="AO216">
            <v>9.4E-2</v>
          </cell>
          <cell r="AP216">
            <v>0.55000000000000004</v>
          </cell>
          <cell r="AQ216">
            <v>0.55000000000000004</v>
          </cell>
          <cell r="AR216">
            <v>0.55000000000000004</v>
          </cell>
          <cell r="AS216">
            <v>0.92500000000000004</v>
          </cell>
          <cell r="AT216">
            <v>0.92500000000000004</v>
          </cell>
          <cell r="AU216">
            <v>0.92500000000000004</v>
          </cell>
          <cell r="AV216">
            <v>4351</v>
          </cell>
          <cell r="AW216">
            <v>4617</v>
          </cell>
          <cell r="AX216">
            <v>4804</v>
          </cell>
          <cell r="AY216">
            <v>409</v>
          </cell>
          <cell r="AZ216">
            <v>434</v>
          </cell>
          <cell r="BA216">
            <v>452</v>
          </cell>
          <cell r="BB216">
            <v>1560</v>
          </cell>
          <cell r="BC216">
            <v>1560</v>
          </cell>
          <cell r="BD216">
            <v>1560</v>
          </cell>
          <cell r="BE216">
            <v>1965</v>
          </cell>
          <cell r="BF216">
            <v>1965</v>
          </cell>
          <cell r="BG216">
            <v>1965</v>
          </cell>
          <cell r="BH216">
            <v>0.26200000000000001</v>
          </cell>
          <cell r="BI216">
            <v>0.27800000000000002</v>
          </cell>
          <cell r="BJ216">
            <v>0.28999999999999998</v>
          </cell>
          <cell r="BK216">
            <v>0.20799999999999999</v>
          </cell>
          <cell r="BL216">
            <v>0.221</v>
          </cell>
          <cell r="BM216">
            <v>0.23</v>
          </cell>
          <cell r="BN216" t="str">
            <v>B</v>
          </cell>
          <cell r="BO216" t="str">
            <v>B</v>
          </cell>
          <cell r="BP216" t="str">
            <v>B</v>
          </cell>
          <cell r="BQ216" t="str">
            <v>NA</v>
          </cell>
          <cell r="BR216" t="str">
            <v>NA</v>
          </cell>
          <cell r="BS216" t="str">
            <v>NA</v>
          </cell>
          <cell r="BT216">
            <v>4351</v>
          </cell>
          <cell r="BU216">
            <v>4617</v>
          </cell>
          <cell r="BV216">
            <v>4804</v>
          </cell>
          <cell r="BW216">
            <v>2080</v>
          </cell>
          <cell r="BX216">
            <v>2080</v>
          </cell>
          <cell r="BY216">
            <v>2080</v>
          </cell>
          <cell r="BZ216">
            <v>2620</v>
          </cell>
          <cell r="CA216">
            <v>2620</v>
          </cell>
          <cell r="CB216">
            <v>2620</v>
          </cell>
          <cell r="CC216">
            <v>0.19700000000000001</v>
          </cell>
          <cell r="CD216">
            <v>0.20899999999999999</v>
          </cell>
          <cell r="CE216">
            <v>0.217</v>
          </cell>
          <cell r="CF216">
            <v>0.156</v>
          </cell>
          <cell r="CG216">
            <v>0.16600000000000001</v>
          </cell>
          <cell r="CH216">
            <v>0.17299999999999999</v>
          </cell>
          <cell r="CI216" t="str">
            <v>B</v>
          </cell>
          <cell r="CJ216" t="str">
            <v>B</v>
          </cell>
          <cell r="CK216" t="str">
            <v>B</v>
          </cell>
          <cell r="CL216" t="str">
            <v>N</v>
          </cell>
        </row>
        <row r="217">
          <cell r="B217" t="str">
            <v>6920</v>
          </cell>
          <cell r="C217" t="str">
            <v>NOBLETON - CROOM  RD</v>
          </cell>
          <cell r="D217" t="str">
            <v>CROOM RD</v>
          </cell>
          <cell r="E217" t="str">
            <v>LAKE LINDSEY RD</v>
          </cell>
          <cell r="F217" t="str">
            <v/>
          </cell>
          <cell r="G217" t="str">
            <v>E</v>
          </cell>
          <cell r="H217">
            <v>1.02</v>
          </cell>
          <cell r="I217">
            <v>117</v>
          </cell>
          <cell r="J217">
            <v>118</v>
          </cell>
          <cell r="K217">
            <v>120</v>
          </cell>
          <cell r="L217" t="str">
            <v>T</v>
          </cell>
          <cell r="M217" t="str">
            <v>T</v>
          </cell>
          <cell r="N217" t="str">
            <v>T</v>
          </cell>
          <cell r="O217" t="str">
            <v>D</v>
          </cell>
          <cell r="P217" t="str">
            <v>D</v>
          </cell>
          <cell r="Q217" t="str">
            <v>D</v>
          </cell>
          <cell r="R217" t="str">
            <v>NA</v>
          </cell>
          <cell r="S217" t="str">
            <v>NA</v>
          </cell>
          <cell r="T217" t="str">
            <v>NA</v>
          </cell>
          <cell r="U217">
            <v>5</v>
          </cell>
          <cell r="V217">
            <v>5</v>
          </cell>
          <cell r="W217">
            <v>5</v>
          </cell>
          <cell r="X217" t="str">
            <v>CR</v>
          </cell>
          <cell r="Y217" t="str">
            <v>CR</v>
          </cell>
          <cell r="Z217" t="str">
            <v>CR</v>
          </cell>
          <cell r="AA217">
            <v>0</v>
          </cell>
          <cell r="AB217">
            <v>0</v>
          </cell>
          <cell r="AC217">
            <v>0</v>
          </cell>
          <cell r="AD217" t="str">
            <v>N</v>
          </cell>
          <cell r="AE217" t="str">
            <v>N</v>
          </cell>
          <cell r="AF217" t="str">
            <v>N</v>
          </cell>
          <cell r="AG217" t="str">
            <v>2U</v>
          </cell>
          <cell r="AH217" t="str">
            <v>2U</v>
          </cell>
          <cell r="AI217" t="str">
            <v>2U</v>
          </cell>
          <cell r="AJ217">
            <v>0</v>
          </cell>
          <cell r="AK217">
            <v>0</v>
          </cell>
          <cell r="AL217">
            <v>0</v>
          </cell>
          <cell r="AM217">
            <v>9.8000000000000004E-2</v>
          </cell>
          <cell r="AN217">
            <v>9.8000000000000004E-2</v>
          </cell>
          <cell r="AO217">
            <v>9.8000000000000004E-2</v>
          </cell>
          <cell r="AP217">
            <v>0.55000000000000004</v>
          </cell>
          <cell r="AQ217">
            <v>0.55000000000000004</v>
          </cell>
          <cell r="AR217">
            <v>0.55000000000000004</v>
          </cell>
          <cell r="AS217">
            <v>0.88</v>
          </cell>
          <cell r="AT217">
            <v>0.88</v>
          </cell>
          <cell r="AU217">
            <v>0.88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1012</v>
          </cell>
          <cell r="BC217">
            <v>1012</v>
          </cell>
          <cell r="BD217">
            <v>1012</v>
          </cell>
          <cell r="BE217">
            <v>2025</v>
          </cell>
          <cell r="BF217">
            <v>2025</v>
          </cell>
          <cell r="BG217">
            <v>2025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Q217" t="str">
            <v>NA</v>
          </cell>
          <cell r="BR217" t="str">
            <v>NA</v>
          </cell>
          <cell r="BS217" t="str">
            <v>NA</v>
          </cell>
          <cell r="BT217">
            <v>0</v>
          </cell>
          <cell r="BU217">
            <v>0</v>
          </cell>
          <cell r="BV217">
            <v>0</v>
          </cell>
          <cell r="BW217">
            <v>1350</v>
          </cell>
          <cell r="BX217">
            <v>1350</v>
          </cell>
          <cell r="BY217">
            <v>1350</v>
          </cell>
          <cell r="BZ217">
            <v>2700</v>
          </cell>
          <cell r="CA217">
            <v>2700</v>
          </cell>
          <cell r="CB217">
            <v>2700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L217" t="str">
            <v>N</v>
          </cell>
        </row>
        <row r="218">
          <cell r="B218" t="str">
            <v>20190</v>
          </cell>
          <cell r="C218" t="str">
            <v>NORBERT ST</v>
          </cell>
          <cell r="D218" t="str">
            <v>BARTLETT ST</v>
          </cell>
          <cell r="E218" t="str">
            <v>DELTONA BLVD</v>
          </cell>
          <cell r="F218" t="str">
            <v/>
          </cell>
          <cell r="G218" t="str">
            <v>E</v>
          </cell>
          <cell r="H218">
            <v>1.02</v>
          </cell>
          <cell r="I218">
            <v>118</v>
          </cell>
          <cell r="J218">
            <v>119</v>
          </cell>
          <cell r="K218">
            <v>121</v>
          </cell>
          <cell r="L218" t="str">
            <v>T</v>
          </cell>
          <cell r="M218" t="str">
            <v>T</v>
          </cell>
          <cell r="N218" t="str">
            <v>T</v>
          </cell>
          <cell r="O218" t="str">
            <v>D</v>
          </cell>
          <cell r="P218" t="str">
            <v>D</v>
          </cell>
          <cell r="Q218" t="str">
            <v>D</v>
          </cell>
          <cell r="R218" t="str">
            <v>NMC</v>
          </cell>
          <cell r="S218" t="str">
            <v>NMC</v>
          </cell>
          <cell r="T218" t="str">
            <v>NMC</v>
          </cell>
          <cell r="U218">
            <v>3</v>
          </cell>
          <cell r="V218">
            <v>3</v>
          </cell>
          <cell r="W218">
            <v>3</v>
          </cell>
          <cell r="X218" t="str">
            <v>CR</v>
          </cell>
          <cell r="Y218" t="str">
            <v>CR</v>
          </cell>
          <cell r="Z218" t="str">
            <v>CR</v>
          </cell>
          <cell r="AA218">
            <v>0</v>
          </cell>
          <cell r="AB218">
            <v>0</v>
          </cell>
          <cell r="AC218">
            <v>0</v>
          </cell>
          <cell r="AD218" t="str">
            <v>N</v>
          </cell>
          <cell r="AE218" t="str">
            <v>N</v>
          </cell>
          <cell r="AF218" t="str">
            <v>N</v>
          </cell>
          <cell r="AG218" t="str">
            <v>2U</v>
          </cell>
          <cell r="AH218" t="str">
            <v>2U</v>
          </cell>
          <cell r="AI218" t="str">
            <v>2U</v>
          </cell>
          <cell r="AJ218">
            <v>0</v>
          </cell>
          <cell r="AK218">
            <v>0</v>
          </cell>
          <cell r="AL218">
            <v>0</v>
          </cell>
          <cell r="AM218">
            <v>9.5000000000000001E-2</v>
          </cell>
          <cell r="AN218">
            <v>9.5000000000000001E-2</v>
          </cell>
          <cell r="AO218">
            <v>9.5000000000000001E-2</v>
          </cell>
          <cell r="AP218">
            <v>0.55000000000000004</v>
          </cell>
          <cell r="AQ218">
            <v>0.55000000000000004</v>
          </cell>
          <cell r="AR218">
            <v>0.55000000000000004</v>
          </cell>
          <cell r="AS218">
            <v>0.92500000000000004</v>
          </cell>
          <cell r="AT218">
            <v>0.92500000000000004</v>
          </cell>
          <cell r="AU218">
            <v>0.92500000000000004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1938</v>
          </cell>
          <cell r="BC218">
            <v>1938</v>
          </cell>
          <cell r="BD218">
            <v>1938</v>
          </cell>
          <cell r="BE218">
            <v>2460</v>
          </cell>
          <cell r="BF218">
            <v>2460</v>
          </cell>
          <cell r="BG218">
            <v>2460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Q218" t="str">
            <v>NMC</v>
          </cell>
          <cell r="BR218" t="str">
            <v>NMC</v>
          </cell>
          <cell r="BS218" t="str">
            <v>NMC</v>
          </cell>
          <cell r="BT218">
            <v>0</v>
          </cell>
          <cell r="BU218">
            <v>0</v>
          </cell>
          <cell r="BV218">
            <v>0</v>
          </cell>
          <cell r="BW218">
            <v>2040</v>
          </cell>
          <cell r="BX218">
            <v>2040</v>
          </cell>
          <cell r="BY218">
            <v>2040</v>
          </cell>
          <cell r="BZ218">
            <v>2590</v>
          </cell>
          <cell r="CA218">
            <v>2590</v>
          </cell>
          <cell r="CB218">
            <v>2590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L218" t="str">
            <v>N</v>
          </cell>
        </row>
        <row r="219">
          <cell r="B219" t="str">
            <v>4310</v>
          </cell>
          <cell r="C219" t="str">
            <v>NORTHCLIFFE BLVD</v>
          </cell>
          <cell r="D219" t="str">
            <v>US19 (SR55)</v>
          </cell>
          <cell r="E219" t="str">
            <v>DELTONA BLVD</v>
          </cell>
          <cell r="F219" t="str">
            <v>40</v>
          </cell>
          <cell r="G219" t="str">
            <v>A</v>
          </cell>
          <cell r="H219">
            <v>1.0129999999999999</v>
          </cell>
          <cell r="I219">
            <v>119</v>
          </cell>
          <cell r="J219">
            <v>120</v>
          </cell>
          <cell r="K219">
            <v>122</v>
          </cell>
          <cell r="L219" t="str">
            <v>T</v>
          </cell>
          <cell r="M219" t="str">
            <v>T</v>
          </cell>
          <cell r="N219" t="str">
            <v>T</v>
          </cell>
          <cell r="O219" t="str">
            <v>D</v>
          </cell>
          <cell r="P219" t="str">
            <v>D</v>
          </cell>
          <cell r="Q219" t="str">
            <v>D</v>
          </cell>
          <cell r="R219" t="str">
            <v>SA</v>
          </cell>
          <cell r="S219" t="str">
            <v>SA</v>
          </cell>
          <cell r="T219" t="str">
            <v>SA</v>
          </cell>
          <cell r="U219">
            <v>2</v>
          </cell>
          <cell r="V219">
            <v>2</v>
          </cell>
          <cell r="W219">
            <v>2</v>
          </cell>
          <cell r="X219" t="str">
            <v>CR</v>
          </cell>
          <cell r="Y219" t="str">
            <v>CR</v>
          </cell>
          <cell r="Z219" t="str">
            <v>CR</v>
          </cell>
          <cell r="AA219">
            <v>0</v>
          </cell>
          <cell r="AB219">
            <v>0</v>
          </cell>
          <cell r="AC219">
            <v>0</v>
          </cell>
          <cell r="AD219" t="str">
            <v>N</v>
          </cell>
          <cell r="AE219" t="str">
            <v>N</v>
          </cell>
          <cell r="AF219" t="str">
            <v>N</v>
          </cell>
          <cell r="AG219" t="str">
            <v>4D</v>
          </cell>
          <cell r="AH219" t="str">
            <v>4D</v>
          </cell>
          <cell r="AI219" t="str">
            <v>4D</v>
          </cell>
          <cell r="AJ219">
            <v>1</v>
          </cell>
          <cell r="AK219">
            <v>1</v>
          </cell>
          <cell r="AL219">
            <v>1</v>
          </cell>
          <cell r="AM219">
            <v>9.7000000000000003E-2</v>
          </cell>
          <cell r="AN219">
            <v>9.7000000000000003E-2</v>
          </cell>
          <cell r="AO219">
            <v>9.7000000000000003E-2</v>
          </cell>
          <cell r="AP219">
            <v>0.55000000000000004</v>
          </cell>
          <cell r="AQ219">
            <v>0.55000000000000004</v>
          </cell>
          <cell r="AR219">
            <v>0.55000000000000004</v>
          </cell>
          <cell r="AS219">
            <v>0.92500000000000004</v>
          </cell>
          <cell r="AT219">
            <v>0.92500000000000004</v>
          </cell>
          <cell r="AU219">
            <v>0.92500000000000004</v>
          </cell>
          <cell r="AV219">
            <v>14145</v>
          </cell>
          <cell r="AW219">
            <v>14704</v>
          </cell>
          <cell r="AX219">
            <v>15088</v>
          </cell>
          <cell r="AY219">
            <v>1372</v>
          </cell>
          <cell r="AZ219">
            <v>1426</v>
          </cell>
          <cell r="BA219">
            <v>1464</v>
          </cell>
          <cell r="BB219">
            <v>3204</v>
          </cell>
          <cell r="BC219">
            <v>3204</v>
          </cell>
          <cell r="BD219">
            <v>3204</v>
          </cell>
          <cell r="BE219">
            <v>3204</v>
          </cell>
          <cell r="BF219">
            <v>3204</v>
          </cell>
          <cell r="BG219">
            <v>3204</v>
          </cell>
          <cell r="BH219">
            <v>0.42799999999999999</v>
          </cell>
          <cell r="BI219">
            <v>0.44500000000000001</v>
          </cell>
          <cell r="BJ219">
            <v>0.45700000000000002</v>
          </cell>
          <cell r="BK219">
            <v>0.42799999999999999</v>
          </cell>
          <cell r="BL219">
            <v>0.44500000000000001</v>
          </cell>
          <cell r="BM219">
            <v>0.45700000000000002</v>
          </cell>
          <cell r="BN219" t="str">
            <v>B</v>
          </cell>
          <cell r="BO219" t="str">
            <v>B</v>
          </cell>
          <cell r="BP219" t="str">
            <v>B</v>
          </cell>
          <cell r="BQ219" t="str">
            <v>SA</v>
          </cell>
          <cell r="BR219" t="str">
            <v>SA</v>
          </cell>
          <cell r="BS219" t="str">
            <v>SA</v>
          </cell>
          <cell r="BT219">
            <v>14145</v>
          </cell>
          <cell r="BU219">
            <v>14704</v>
          </cell>
          <cell r="BV219">
            <v>15088</v>
          </cell>
          <cell r="BW219">
            <v>3204</v>
          </cell>
          <cell r="BX219">
            <v>3204</v>
          </cell>
          <cell r="BY219">
            <v>3204</v>
          </cell>
          <cell r="BZ219">
            <v>3204</v>
          </cell>
          <cell r="CA219">
            <v>3204</v>
          </cell>
          <cell r="CB219">
            <v>3204</v>
          </cell>
          <cell r="CC219">
            <v>0.42799999999999999</v>
          </cell>
          <cell r="CD219">
            <v>0.44500000000000001</v>
          </cell>
          <cell r="CE219">
            <v>0.45700000000000002</v>
          </cell>
          <cell r="CF219">
            <v>0.42799999999999999</v>
          </cell>
          <cell r="CG219">
            <v>0.44500000000000001</v>
          </cell>
          <cell r="CH219">
            <v>0.45700000000000002</v>
          </cell>
          <cell r="CI219" t="str">
            <v>B</v>
          </cell>
          <cell r="CJ219" t="str">
            <v>B</v>
          </cell>
          <cell r="CK219" t="str">
            <v>B</v>
          </cell>
          <cell r="CL219" t="str">
            <v>N</v>
          </cell>
        </row>
        <row r="220">
          <cell r="B220" t="str">
            <v>4320.3</v>
          </cell>
          <cell r="C220" t="str">
            <v>NORTHCLIFFE BLVD</v>
          </cell>
          <cell r="D220" t="str">
            <v>DELTONA BLVD</v>
          </cell>
          <cell r="E220" t="str">
            <v>AZORA RD</v>
          </cell>
          <cell r="F220" t="str">
            <v>41</v>
          </cell>
          <cell r="G220" t="str">
            <v>A</v>
          </cell>
          <cell r="H220">
            <v>1.0081</v>
          </cell>
          <cell r="I220">
            <v>120</v>
          </cell>
          <cell r="J220">
            <v>121</v>
          </cell>
          <cell r="K220">
            <v>123</v>
          </cell>
          <cell r="L220" t="str">
            <v>T</v>
          </cell>
          <cell r="M220" t="str">
            <v>T</v>
          </cell>
          <cell r="N220" t="str">
            <v>T</v>
          </cell>
          <cell r="O220" t="str">
            <v>D</v>
          </cell>
          <cell r="P220" t="str">
            <v>D</v>
          </cell>
          <cell r="Q220" t="str">
            <v>D</v>
          </cell>
          <cell r="R220" t="str">
            <v>SA</v>
          </cell>
          <cell r="S220" t="str">
            <v>SA</v>
          </cell>
          <cell r="T220" t="str">
            <v>SA</v>
          </cell>
          <cell r="U220">
            <v>2</v>
          </cell>
          <cell r="V220">
            <v>2</v>
          </cell>
          <cell r="W220">
            <v>2</v>
          </cell>
          <cell r="X220" t="str">
            <v>CR</v>
          </cell>
          <cell r="Y220" t="str">
            <v>CR</v>
          </cell>
          <cell r="Z220" t="str">
            <v>CR</v>
          </cell>
          <cell r="AA220">
            <v>0</v>
          </cell>
          <cell r="AB220">
            <v>0</v>
          </cell>
          <cell r="AC220">
            <v>0</v>
          </cell>
          <cell r="AD220" t="str">
            <v>N</v>
          </cell>
          <cell r="AE220" t="str">
            <v>N</v>
          </cell>
          <cell r="AF220" t="str">
            <v>N</v>
          </cell>
          <cell r="AG220" t="str">
            <v>4D</v>
          </cell>
          <cell r="AH220" t="str">
            <v>4D</v>
          </cell>
          <cell r="AI220" t="str">
            <v>4D</v>
          </cell>
          <cell r="AJ220">
            <v>1</v>
          </cell>
          <cell r="AK220">
            <v>1</v>
          </cell>
          <cell r="AL220">
            <v>1</v>
          </cell>
          <cell r="AM220">
            <v>9.7000000000000003E-2</v>
          </cell>
          <cell r="AN220">
            <v>9.7000000000000003E-2</v>
          </cell>
          <cell r="AO220">
            <v>9.7000000000000003E-2</v>
          </cell>
          <cell r="AP220">
            <v>0.55000000000000004</v>
          </cell>
          <cell r="AQ220">
            <v>0.55000000000000004</v>
          </cell>
          <cell r="AR220">
            <v>0.55000000000000004</v>
          </cell>
          <cell r="AS220">
            <v>0.92500000000000004</v>
          </cell>
          <cell r="AT220">
            <v>0.92500000000000004</v>
          </cell>
          <cell r="AU220">
            <v>0.92500000000000004</v>
          </cell>
          <cell r="AV220">
            <v>19940</v>
          </cell>
          <cell r="AW220">
            <v>20429</v>
          </cell>
          <cell r="AX220">
            <v>20761</v>
          </cell>
          <cell r="AY220">
            <v>1934</v>
          </cell>
          <cell r="AZ220">
            <v>1982</v>
          </cell>
          <cell r="BA220">
            <v>2014</v>
          </cell>
          <cell r="BB220">
            <v>3204</v>
          </cell>
          <cell r="BC220">
            <v>3204</v>
          </cell>
          <cell r="BD220">
            <v>3204</v>
          </cell>
          <cell r="BE220">
            <v>3204</v>
          </cell>
          <cell r="BF220">
            <v>3204</v>
          </cell>
          <cell r="BG220">
            <v>3204</v>
          </cell>
          <cell r="BH220">
            <v>0.60399999999999998</v>
          </cell>
          <cell r="BI220">
            <v>0.61899999999999999</v>
          </cell>
          <cell r="BJ220">
            <v>0.629</v>
          </cell>
          <cell r="BK220">
            <v>0.60399999999999998</v>
          </cell>
          <cell r="BL220">
            <v>0.61899999999999999</v>
          </cell>
          <cell r="BM220">
            <v>0.629</v>
          </cell>
          <cell r="BN220" t="str">
            <v>B</v>
          </cell>
          <cell r="BO220" t="str">
            <v>B</v>
          </cell>
          <cell r="BP220" t="str">
            <v>B</v>
          </cell>
          <cell r="BQ220" t="str">
            <v>SA</v>
          </cell>
          <cell r="BR220" t="str">
            <v>SA</v>
          </cell>
          <cell r="BS220" t="str">
            <v>SA</v>
          </cell>
          <cell r="BT220">
            <v>18836</v>
          </cell>
          <cell r="BU220">
            <v>19598</v>
          </cell>
          <cell r="BV220">
            <v>20126</v>
          </cell>
          <cell r="BW220">
            <v>3204</v>
          </cell>
          <cell r="BX220">
            <v>3204</v>
          </cell>
          <cell r="BY220">
            <v>3204</v>
          </cell>
          <cell r="BZ220">
            <v>3204</v>
          </cell>
          <cell r="CA220">
            <v>3204</v>
          </cell>
          <cell r="CB220">
            <v>3204</v>
          </cell>
          <cell r="CC220">
            <v>0.56999999999999995</v>
          </cell>
          <cell r="CD220">
            <v>0.59299999999999997</v>
          </cell>
          <cell r="CE220">
            <v>0.60899999999999999</v>
          </cell>
          <cell r="CF220">
            <v>0.56999999999999995</v>
          </cell>
          <cell r="CG220">
            <v>0.59299999999999997</v>
          </cell>
          <cell r="CH220">
            <v>0.60899999999999999</v>
          </cell>
          <cell r="CI220" t="str">
            <v>B</v>
          </cell>
          <cell r="CJ220" t="str">
            <v>B</v>
          </cell>
          <cell r="CK220" t="str">
            <v>B</v>
          </cell>
          <cell r="CL220" t="str">
            <v>N</v>
          </cell>
        </row>
        <row r="221">
          <cell r="B221" t="str">
            <v>4320.4</v>
          </cell>
          <cell r="C221" t="str">
            <v>NORTHCLIFFE BLVD</v>
          </cell>
          <cell r="D221" t="str">
            <v>AZORA RD</v>
          </cell>
          <cell r="E221" t="str">
            <v>PORTILLO RD</v>
          </cell>
          <cell r="F221" t="str">
            <v>41: 97</v>
          </cell>
          <cell r="G221" t="str">
            <v>E</v>
          </cell>
          <cell r="H221">
            <v>1.02</v>
          </cell>
          <cell r="I221">
            <v>120</v>
          </cell>
          <cell r="J221">
            <v>121</v>
          </cell>
          <cell r="K221">
            <v>123</v>
          </cell>
          <cell r="L221" t="str">
            <v>T</v>
          </cell>
          <cell r="M221" t="str">
            <v>T</v>
          </cell>
          <cell r="N221" t="str">
            <v>T</v>
          </cell>
          <cell r="O221" t="str">
            <v>D</v>
          </cell>
          <cell r="P221" t="str">
            <v>D</v>
          </cell>
          <cell r="Q221" t="str">
            <v>D</v>
          </cell>
          <cell r="R221" t="str">
            <v>SA</v>
          </cell>
          <cell r="S221" t="str">
            <v>SA</v>
          </cell>
          <cell r="T221" t="str">
            <v>SA</v>
          </cell>
          <cell r="U221">
            <v>2</v>
          </cell>
          <cell r="V221">
            <v>2</v>
          </cell>
          <cell r="W221">
            <v>2</v>
          </cell>
          <cell r="X221" t="str">
            <v>CR</v>
          </cell>
          <cell r="Y221" t="str">
            <v>CR</v>
          </cell>
          <cell r="Z221" t="str">
            <v>CR</v>
          </cell>
          <cell r="AA221">
            <v>0</v>
          </cell>
          <cell r="AB221">
            <v>0</v>
          </cell>
          <cell r="AC221">
            <v>0</v>
          </cell>
          <cell r="AD221" t="str">
            <v>N</v>
          </cell>
          <cell r="AE221" t="str">
            <v>N</v>
          </cell>
          <cell r="AF221" t="str">
            <v>N</v>
          </cell>
          <cell r="AG221" t="str">
            <v>4D</v>
          </cell>
          <cell r="AH221" t="str">
            <v>4D</v>
          </cell>
          <cell r="AI221" t="str">
            <v>4D</v>
          </cell>
          <cell r="AJ221">
            <v>1</v>
          </cell>
          <cell r="AK221">
            <v>1</v>
          </cell>
          <cell r="AL221">
            <v>1</v>
          </cell>
          <cell r="AM221">
            <v>9.7000000000000003E-2</v>
          </cell>
          <cell r="AN221">
            <v>9.7000000000000003E-2</v>
          </cell>
          <cell r="AO221">
            <v>9.7000000000000003E-2</v>
          </cell>
          <cell r="AP221">
            <v>0.55000000000000004</v>
          </cell>
          <cell r="AQ221">
            <v>0.55000000000000004</v>
          </cell>
          <cell r="AR221">
            <v>0.55000000000000004</v>
          </cell>
          <cell r="AS221">
            <v>0.92500000000000004</v>
          </cell>
          <cell r="AT221">
            <v>0.92500000000000004</v>
          </cell>
          <cell r="AU221">
            <v>0.92500000000000004</v>
          </cell>
          <cell r="AV221">
            <v>18521</v>
          </cell>
          <cell r="AW221">
            <v>19655</v>
          </cell>
          <cell r="AX221">
            <v>20449</v>
          </cell>
          <cell r="AY221">
            <v>1797</v>
          </cell>
          <cell r="AZ221">
            <v>1907</v>
          </cell>
          <cell r="BA221">
            <v>1984</v>
          </cell>
          <cell r="BB221">
            <v>2898</v>
          </cell>
          <cell r="BC221">
            <v>2898</v>
          </cell>
          <cell r="BD221">
            <v>2898</v>
          </cell>
          <cell r="BE221">
            <v>3060</v>
          </cell>
          <cell r="BF221">
            <v>3060</v>
          </cell>
          <cell r="BG221">
            <v>3060</v>
          </cell>
          <cell r="BH221">
            <v>0.62</v>
          </cell>
          <cell r="BI221">
            <v>0.65800000000000003</v>
          </cell>
          <cell r="BJ221">
            <v>0.68500000000000005</v>
          </cell>
          <cell r="BK221">
            <v>0.58699999999999997</v>
          </cell>
          <cell r="BL221">
            <v>0.623</v>
          </cell>
          <cell r="BM221">
            <v>0.64800000000000002</v>
          </cell>
          <cell r="BN221" t="str">
            <v>C</v>
          </cell>
          <cell r="BO221" t="str">
            <v>C</v>
          </cell>
          <cell r="BP221" t="str">
            <v>C</v>
          </cell>
          <cell r="BQ221" t="str">
            <v>SA</v>
          </cell>
          <cell r="BR221" t="str">
            <v>SA</v>
          </cell>
          <cell r="BS221" t="str">
            <v>SA</v>
          </cell>
          <cell r="BT221">
            <v>18836</v>
          </cell>
          <cell r="BU221">
            <v>19598</v>
          </cell>
          <cell r="BV221">
            <v>20126</v>
          </cell>
          <cell r="BW221">
            <v>3204</v>
          </cell>
          <cell r="BX221">
            <v>3204</v>
          </cell>
          <cell r="BY221">
            <v>3204</v>
          </cell>
          <cell r="BZ221">
            <v>3204</v>
          </cell>
          <cell r="CA221">
            <v>3204</v>
          </cell>
          <cell r="CB221">
            <v>3204</v>
          </cell>
          <cell r="CC221">
            <v>0.56999999999999995</v>
          </cell>
          <cell r="CD221">
            <v>0.59299999999999997</v>
          </cell>
          <cell r="CE221">
            <v>0.60899999999999999</v>
          </cell>
          <cell r="CF221">
            <v>0.56999999999999995</v>
          </cell>
          <cell r="CG221">
            <v>0.59299999999999997</v>
          </cell>
          <cell r="CH221">
            <v>0.60899999999999999</v>
          </cell>
          <cell r="CI221" t="str">
            <v>B</v>
          </cell>
          <cell r="CJ221" t="str">
            <v>B</v>
          </cell>
          <cell r="CK221" t="str">
            <v>B</v>
          </cell>
          <cell r="CL221" t="str">
            <v>N</v>
          </cell>
        </row>
        <row r="222">
          <cell r="B222" t="str">
            <v>4330</v>
          </cell>
          <cell r="C222" t="str">
            <v>NORTHCLIFFE BLVD</v>
          </cell>
          <cell r="D222" t="str">
            <v>PORTILLO RD</v>
          </cell>
          <cell r="E222" t="str">
            <v>MARINER BLVD</v>
          </cell>
          <cell r="F222" t="str">
            <v>97</v>
          </cell>
          <cell r="G222" t="str">
            <v>E</v>
          </cell>
          <cell r="H222">
            <v>1.02</v>
          </cell>
          <cell r="I222">
            <v>120</v>
          </cell>
          <cell r="J222">
            <v>121</v>
          </cell>
          <cell r="K222">
            <v>123</v>
          </cell>
          <cell r="L222" t="str">
            <v>T</v>
          </cell>
          <cell r="M222" t="str">
            <v>T</v>
          </cell>
          <cell r="N222" t="str">
            <v>T</v>
          </cell>
          <cell r="O222" t="str">
            <v>D</v>
          </cell>
          <cell r="P222" t="str">
            <v>D</v>
          </cell>
          <cell r="Q222" t="str">
            <v>D</v>
          </cell>
          <cell r="R222" t="str">
            <v>SA</v>
          </cell>
          <cell r="S222" t="str">
            <v>SA</v>
          </cell>
          <cell r="T222" t="str">
            <v>SA</v>
          </cell>
          <cell r="U222">
            <v>2</v>
          </cell>
          <cell r="V222">
            <v>2</v>
          </cell>
          <cell r="W222">
            <v>2</v>
          </cell>
          <cell r="X222" t="str">
            <v>CR</v>
          </cell>
          <cell r="Y222" t="str">
            <v>CR</v>
          </cell>
          <cell r="Z222" t="str">
            <v>CR</v>
          </cell>
          <cell r="AA222">
            <v>0</v>
          </cell>
          <cell r="AB222">
            <v>0</v>
          </cell>
          <cell r="AC222">
            <v>0</v>
          </cell>
          <cell r="AD222" t="str">
            <v>N</v>
          </cell>
          <cell r="AE222" t="str">
            <v>N</v>
          </cell>
          <cell r="AF222" t="str">
            <v>N</v>
          </cell>
          <cell r="AG222" t="str">
            <v>4D</v>
          </cell>
          <cell r="AH222" t="str">
            <v>4D</v>
          </cell>
          <cell r="AI222" t="str">
            <v>4D</v>
          </cell>
          <cell r="AJ222">
            <v>1</v>
          </cell>
          <cell r="AK222">
            <v>1</v>
          </cell>
          <cell r="AL222">
            <v>1</v>
          </cell>
          <cell r="AM222">
            <v>9.7000000000000003E-2</v>
          </cell>
          <cell r="AN222">
            <v>9.7000000000000003E-2</v>
          </cell>
          <cell r="AO222">
            <v>9.7000000000000003E-2</v>
          </cell>
          <cell r="AP222">
            <v>0.55000000000000004</v>
          </cell>
          <cell r="AQ222">
            <v>0.55000000000000004</v>
          </cell>
          <cell r="AR222">
            <v>0.55000000000000004</v>
          </cell>
          <cell r="AS222">
            <v>0.92500000000000004</v>
          </cell>
          <cell r="AT222">
            <v>0.92500000000000004</v>
          </cell>
          <cell r="AU222">
            <v>0.92500000000000004</v>
          </cell>
          <cell r="AV222">
            <v>16868</v>
          </cell>
          <cell r="AW222">
            <v>17900</v>
          </cell>
          <cell r="AX222">
            <v>18623</v>
          </cell>
          <cell r="AY222">
            <v>1636</v>
          </cell>
          <cell r="AZ222">
            <v>1736</v>
          </cell>
          <cell r="BA222">
            <v>1806</v>
          </cell>
          <cell r="BB222">
            <v>2898</v>
          </cell>
          <cell r="BC222">
            <v>2898</v>
          </cell>
          <cell r="BD222">
            <v>2898</v>
          </cell>
          <cell r="BE222">
            <v>3060</v>
          </cell>
          <cell r="BF222">
            <v>3060</v>
          </cell>
          <cell r="BG222">
            <v>3060</v>
          </cell>
          <cell r="BH222">
            <v>0.56499999999999995</v>
          </cell>
          <cell r="BI222">
            <v>0.59899999999999998</v>
          </cell>
          <cell r="BJ222">
            <v>0.623</v>
          </cell>
          <cell r="BK222">
            <v>0.53500000000000003</v>
          </cell>
          <cell r="BL222">
            <v>0.56699999999999995</v>
          </cell>
          <cell r="BM222">
            <v>0.59</v>
          </cell>
          <cell r="BN222" t="str">
            <v>C</v>
          </cell>
          <cell r="BO222" t="str">
            <v>C</v>
          </cell>
          <cell r="BP222" t="str">
            <v>C</v>
          </cell>
          <cell r="BQ222" t="str">
            <v>SA</v>
          </cell>
          <cell r="BR222" t="str">
            <v>SA</v>
          </cell>
          <cell r="BS222" t="str">
            <v>SA</v>
          </cell>
          <cell r="BT222">
            <v>18836</v>
          </cell>
          <cell r="BU222">
            <v>19598</v>
          </cell>
          <cell r="BV222">
            <v>20126</v>
          </cell>
          <cell r="BW222">
            <v>3204</v>
          </cell>
          <cell r="BX222">
            <v>3204</v>
          </cell>
          <cell r="BY222">
            <v>3204</v>
          </cell>
          <cell r="BZ222">
            <v>3204</v>
          </cell>
          <cell r="CA222">
            <v>3204</v>
          </cell>
          <cell r="CB222">
            <v>3204</v>
          </cell>
          <cell r="CC222">
            <v>0.56999999999999995</v>
          </cell>
          <cell r="CD222">
            <v>0.59299999999999997</v>
          </cell>
          <cell r="CE222">
            <v>0.60899999999999999</v>
          </cell>
          <cell r="CF222">
            <v>0.56999999999999995</v>
          </cell>
          <cell r="CG222">
            <v>0.59299999999999997</v>
          </cell>
          <cell r="CH222">
            <v>0.60899999999999999</v>
          </cell>
          <cell r="CI222" t="str">
            <v>B</v>
          </cell>
          <cell r="CJ222" t="str">
            <v>B</v>
          </cell>
          <cell r="CK222" t="str">
            <v>B</v>
          </cell>
          <cell r="CL222" t="str">
            <v>N</v>
          </cell>
        </row>
        <row r="223">
          <cell r="B223" t="str">
            <v>4410</v>
          </cell>
          <cell r="C223" t="str">
            <v>OSOWAW BLVD (CR595)</v>
          </cell>
          <cell r="D223" t="str">
            <v>PASCO COUNTY LINE</v>
          </cell>
          <cell r="E223" t="str">
            <v>SHOAL LINE BLVD</v>
          </cell>
          <cell r="F223" t="str">
            <v>3</v>
          </cell>
          <cell r="G223" t="str">
            <v>E</v>
          </cell>
          <cell r="H223">
            <v>1.02</v>
          </cell>
          <cell r="I223">
            <v>121</v>
          </cell>
          <cell r="J223">
            <v>122</v>
          </cell>
          <cell r="K223">
            <v>124</v>
          </cell>
          <cell r="L223" t="str">
            <v>T</v>
          </cell>
          <cell r="M223" t="str">
            <v>T</v>
          </cell>
          <cell r="N223" t="str">
            <v>T</v>
          </cell>
          <cell r="O223" t="str">
            <v>D</v>
          </cell>
          <cell r="P223" t="str">
            <v>D</v>
          </cell>
          <cell r="Q223" t="str">
            <v>D</v>
          </cell>
          <cell r="R223" t="str">
            <v>NA</v>
          </cell>
          <cell r="S223" t="str">
            <v>NA</v>
          </cell>
          <cell r="T223" t="str">
            <v>NA</v>
          </cell>
          <cell r="U223">
            <v>4</v>
          </cell>
          <cell r="V223">
            <v>4</v>
          </cell>
          <cell r="W223">
            <v>4</v>
          </cell>
          <cell r="X223" t="str">
            <v>CR</v>
          </cell>
          <cell r="Y223" t="str">
            <v>CR</v>
          </cell>
          <cell r="Z223" t="str">
            <v>CR</v>
          </cell>
          <cell r="AA223">
            <v>1</v>
          </cell>
          <cell r="AB223">
            <v>1</v>
          </cell>
          <cell r="AC223">
            <v>1</v>
          </cell>
          <cell r="AD223" t="str">
            <v>N</v>
          </cell>
          <cell r="AE223" t="str">
            <v>N</v>
          </cell>
          <cell r="AF223" t="str">
            <v>N</v>
          </cell>
          <cell r="AG223" t="str">
            <v>2U</v>
          </cell>
          <cell r="AH223" t="str">
            <v>2U</v>
          </cell>
          <cell r="AI223" t="str">
            <v>2U</v>
          </cell>
          <cell r="AJ223">
            <v>0</v>
          </cell>
          <cell r="AK223">
            <v>0</v>
          </cell>
          <cell r="AL223">
            <v>0</v>
          </cell>
          <cell r="AM223">
            <v>0.1</v>
          </cell>
          <cell r="AN223">
            <v>0.1</v>
          </cell>
          <cell r="AO223">
            <v>0.1</v>
          </cell>
          <cell r="AP223">
            <v>0.55000000000000004</v>
          </cell>
          <cell r="AQ223">
            <v>0.55000000000000004</v>
          </cell>
          <cell r="AR223">
            <v>0.55000000000000004</v>
          </cell>
          <cell r="AS223">
            <v>0.89500000000000002</v>
          </cell>
          <cell r="AT223">
            <v>0.89500000000000002</v>
          </cell>
          <cell r="AU223">
            <v>0.89500000000000002</v>
          </cell>
          <cell r="AV223">
            <v>1189</v>
          </cell>
          <cell r="AW223">
            <v>1262</v>
          </cell>
          <cell r="AX223">
            <v>1313</v>
          </cell>
          <cell r="AY223">
            <v>119</v>
          </cell>
          <cell r="AZ223">
            <v>126</v>
          </cell>
          <cell r="BA223">
            <v>131</v>
          </cell>
          <cell r="BB223">
            <v>1500</v>
          </cell>
          <cell r="BC223">
            <v>1500</v>
          </cell>
          <cell r="BD223">
            <v>1500</v>
          </cell>
          <cell r="BE223">
            <v>1912</v>
          </cell>
          <cell r="BF223">
            <v>1912</v>
          </cell>
          <cell r="BG223">
            <v>1912</v>
          </cell>
          <cell r="BH223">
            <v>7.9000000000000001E-2</v>
          </cell>
          <cell r="BI223">
            <v>8.4000000000000005E-2</v>
          </cell>
          <cell r="BJ223">
            <v>8.6999999999999994E-2</v>
          </cell>
          <cell r="BK223">
            <v>6.2E-2</v>
          </cell>
          <cell r="BL223">
            <v>6.6000000000000003E-2</v>
          </cell>
          <cell r="BM223">
            <v>6.9000000000000006E-2</v>
          </cell>
          <cell r="BN223" t="str">
            <v>B</v>
          </cell>
          <cell r="BO223" t="str">
            <v>B</v>
          </cell>
          <cell r="BP223" t="str">
            <v>B</v>
          </cell>
          <cell r="BQ223" t="str">
            <v>NA</v>
          </cell>
          <cell r="BR223" t="str">
            <v>NA</v>
          </cell>
          <cell r="BS223" t="str">
            <v>NA</v>
          </cell>
          <cell r="BT223">
            <v>1189</v>
          </cell>
          <cell r="BU223">
            <v>1262</v>
          </cell>
          <cell r="BV223">
            <v>1313</v>
          </cell>
          <cell r="BW223">
            <v>2000</v>
          </cell>
          <cell r="BX223">
            <v>2000</v>
          </cell>
          <cell r="BY223">
            <v>2000</v>
          </cell>
          <cell r="BZ223">
            <v>2550</v>
          </cell>
          <cell r="CA223">
            <v>2550</v>
          </cell>
          <cell r="CB223">
            <v>2550</v>
          </cell>
          <cell r="CC223">
            <v>0.06</v>
          </cell>
          <cell r="CD223">
            <v>6.3E-2</v>
          </cell>
          <cell r="CE223">
            <v>6.6000000000000003E-2</v>
          </cell>
          <cell r="CF223">
            <v>4.7E-2</v>
          </cell>
          <cell r="CG223">
            <v>4.9000000000000002E-2</v>
          </cell>
          <cell r="CH223">
            <v>5.0999999999999997E-2</v>
          </cell>
          <cell r="CI223" t="str">
            <v>B</v>
          </cell>
          <cell r="CJ223" t="str">
            <v>B</v>
          </cell>
          <cell r="CK223" t="str">
            <v>B</v>
          </cell>
          <cell r="CL223" t="str">
            <v>N</v>
          </cell>
        </row>
        <row r="224">
          <cell r="B224" t="str">
            <v>4420</v>
          </cell>
          <cell r="C224" t="str">
            <v>OSOWAW BLVD (CR595)</v>
          </cell>
          <cell r="D224" t="str">
            <v>SHOAL LINE BLVD</v>
          </cell>
          <cell r="E224" t="str">
            <v>US19 (SR55)</v>
          </cell>
          <cell r="F224" t="str">
            <v>4</v>
          </cell>
          <cell r="G224" t="str">
            <v>E</v>
          </cell>
          <cell r="H224">
            <v>1.02</v>
          </cell>
          <cell r="I224">
            <v>122</v>
          </cell>
          <cell r="J224">
            <v>123</v>
          </cell>
          <cell r="K224">
            <v>125</v>
          </cell>
          <cell r="L224" t="str">
            <v>T</v>
          </cell>
          <cell r="M224" t="str">
            <v>T</v>
          </cell>
          <cell r="N224" t="str">
            <v>T</v>
          </cell>
          <cell r="O224" t="str">
            <v>D</v>
          </cell>
          <cell r="P224" t="str">
            <v>D</v>
          </cell>
          <cell r="Q224" t="str">
            <v>D</v>
          </cell>
          <cell r="R224" t="str">
            <v>SA</v>
          </cell>
          <cell r="S224" t="str">
            <v>SA</v>
          </cell>
          <cell r="T224" t="str">
            <v>SA</v>
          </cell>
          <cell r="U224">
            <v>4</v>
          </cell>
          <cell r="V224">
            <v>4</v>
          </cell>
          <cell r="W224">
            <v>4</v>
          </cell>
          <cell r="X224" t="str">
            <v>CR</v>
          </cell>
          <cell r="Y224" t="str">
            <v>CR</v>
          </cell>
          <cell r="Z224" t="str">
            <v>CR</v>
          </cell>
          <cell r="AA224">
            <v>1</v>
          </cell>
          <cell r="AB224">
            <v>1</v>
          </cell>
          <cell r="AC224">
            <v>1</v>
          </cell>
          <cell r="AD224" t="str">
            <v>N</v>
          </cell>
          <cell r="AE224" t="str">
            <v>N</v>
          </cell>
          <cell r="AF224" t="str">
            <v>N</v>
          </cell>
          <cell r="AG224" t="str">
            <v>2U</v>
          </cell>
          <cell r="AH224" t="str">
            <v>2U</v>
          </cell>
          <cell r="AI224" t="str">
            <v>2U</v>
          </cell>
          <cell r="AJ224">
            <v>1</v>
          </cell>
          <cell r="AK224">
            <v>1</v>
          </cell>
          <cell r="AL224">
            <v>1</v>
          </cell>
          <cell r="AM224">
            <v>9.7000000000000003E-2</v>
          </cell>
          <cell r="AN224">
            <v>9.7000000000000003E-2</v>
          </cell>
          <cell r="AO224">
            <v>9.7000000000000003E-2</v>
          </cell>
          <cell r="AP224">
            <v>0.55000000000000004</v>
          </cell>
          <cell r="AQ224">
            <v>0.55000000000000004</v>
          </cell>
          <cell r="AR224">
            <v>0.55000000000000004</v>
          </cell>
          <cell r="AS224">
            <v>0.91</v>
          </cell>
          <cell r="AT224">
            <v>0.91</v>
          </cell>
          <cell r="AU224">
            <v>0.91</v>
          </cell>
          <cell r="AV224">
            <v>5821</v>
          </cell>
          <cell r="AW224">
            <v>6177</v>
          </cell>
          <cell r="AX224">
            <v>6427</v>
          </cell>
          <cell r="AY224">
            <v>565</v>
          </cell>
          <cell r="AZ224">
            <v>599</v>
          </cell>
          <cell r="BA224">
            <v>623</v>
          </cell>
          <cell r="BB224">
            <v>1332</v>
          </cell>
          <cell r="BC224">
            <v>1332</v>
          </cell>
          <cell r="BD224">
            <v>1332</v>
          </cell>
          <cell r="BE224">
            <v>1332</v>
          </cell>
          <cell r="BF224">
            <v>1332</v>
          </cell>
          <cell r="BG224">
            <v>1332</v>
          </cell>
          <cell r="BH224">
            <v>0.42399999999999999</v>
          </cell>
          <cell r="BI224">
            <v>0.45</v>
          </cell>
          <cell r="BJ224">
            <v>0.46800000000000003</v>
          </cell>
          <cell r="BK224">
            <v>0.42399999999999999</v>
          </cell>
          <cell r="BL224">
            <v>0.45</v>
          </cell>
          <cell r="BM224">
            <v>0.46800000000000003</v>
          </cell>
          <cell r="BN224" t="str">
            <v>B</v>
          </cell>
          <cell r="BO224" t="str">
            <v>B</v>
          </cell>
          <cell r="BP224" t="str">
            <v>B</v>
          </cell>
          <cell r="BQ224" t="str">
            <v>SA</v>
          </cell>
          <cell r="BR224" t="str">
            <v>SA</v>
          </cell>
          <cell r="BS224" t="str">
            <v>SA</v>
          </cell>
          <cell r="BT224">
            <v>5821</v>
          </cell>
          <cell r="BU224">
            <v>6177</v>
          </cell>
          <cell r="BV224">
            <v>6427</v>
          </cell>
          <cell r="BW224">
            <v>1332</v>
          </cell>
          <cell r="BX224">
            <v>1332</v>
          </cell>
          <cell r="BY224">
            <v>1332</v>
          </cell>
          <cell r="BZ224">
            <v>1332</v>
          </cell>
          <cell r="CA224">
            <v>1332</v>
          </cell>
          <cell r="CB224">
            <v>1332</v>
          </cell>
          <cell r="CC224">
            <v>0.42399999999999999</v>
          </cell>
          <cell r="CD224">
            <v>0.45</v>
          </cell>
          <cell r="CE224">
            <v>0.46800000000000003</v>
          </cell>
          <cell r="CF224">
            <v>0.42399999999999999</v>
          </cell>
          <cell r="CG224">
            <v>0.45</v>
          </cell>
          <cell r="CH224">
            <v>0.46800000000000003</v>
          </cell>
          <cell r="CI224" t="str">
            <v>B</v>
          </cell>
          <cell r="CJ224" t="str">
            <v>B</v>
          </cell>
          <cell r="CK224" t="str">
            <v>B</v>
          </cell>
          <cell r="CL224" t="str">
            <v>N</v>
          </cell>
        </row>
        <row r="225">
          <cell r="B225" t="str">
            <v>4510</v>
          </cell>
          <cell r="C225" t="str">
            <v>PINE ISLAND DR</v>
          </cell>
          <cell r="D225" t="str">
            <v>CORTEZ BLVD (SR50)</v>
          </cell>
          <cell r="E225" t="str">
            <v>END OF PINE ISLAND DR</v>
          </cell>
          <cell r="F225" t="str">
            <v>1</v>
          </cell>
          <cell r="G225" t="str">
            <v>E</v>
          </cell>
          <cell r="H225">
            <v>1.02</v>
          </cell>
          <cell r="I225">
            <v>123</v>
          </cell>
          <cell r="J225">
            <v>124</v>
          </cell>
          <cell r="K225">
            <v>126</v>
          </cell>
          <cell r="L225" t="str">
            <v>T</v>
          </cell>
          <cell r="M225" t="str">
            <v>T</v>
          </cell>
          <cell r="N225" t="str">
            <v>T</v>
          </cell>
          <cell r="O225" t="str">
            <v>D</v>
          </cell>
          <cell r="P225" t="str">
            <v>D</v>
          </cell>
          <cell r="Q225" t="str">
            <v>D</v>
          </cell>
          <cell r="R225" t="str">
            <v>NA</v>
          </cell>
          <cell r="S225" t="str">
            <v>NA</v>
          </cell>
          <cell r="T225" t="str">
            <v>NA</v>
          </cell>
          <cell r="U225">
            <v>4</v>
          </cell>
          <cell r="V225">
            <v>4</v>
          </cell>
          <cell r="W225">
            <v>4</v>
          </cell>
          <cell r="X225" t="str">
            <v>CR</v>
          </cell>
          <cell r="Y225" t="str">
            <v>CR</v>
          </cell>
          <cell r="Z225" t="str">
            <v>CR</v>
          </cell>
          <cell r="AA225">
            <v>1</v>
          </cell>
          <cell r="AB225">
            <v>1</v>
          </cell>
          <cell r="AC225">
            <v>1</v>
          </cell>
          <cell r="AD225" t="str">
            <v>N</v>
          </cell>
          <cell r="AE225" t="str">
            <v>N</v>
          </cell>
          <cell r="AF225" t="str">
            <v>N</v>
          </cell>
          <cell r="AG225" t="str">
            <v>2U</v>
          </cell>
          <cell r="AH225" t="str">
            <v>2U</v>
          </cell>
          <cell r="AI225" t="str">
            <v>2U</v>
          </cell>
          <cell r="AJ225">
            <v>0</v>
          </cell>
          <cell r="AK225">
            <v>0</v>
          </cell>
          <cell r="AL225">
            <v>0</v>
          </cell>
          <cell r="AM225">
            <v>0.1</v>
          </cell>
          <cell r="AN225">
            <v>0.1</v>
          </cell>
          <cell r="AO225">
            <v>0.1</v>
          </cell>
          <cell r="AP225">
            <v>0.55000000000000004</v>
          </cell>
          <cell r="AQ225">
            <v>0.55000000000000004</v>
          </cell>
          <cell r="AR225">
            <v>0.55000000000000004</v>
          </cell>
          <cell r="AS225">
            <v>0.89500000000000002</v>
          </cell>
          <cell r="AT225">
            <v>0.89500000000000002</v>
          </cell>
          <cell r="AU225">
            <v>0.89500000000000002</v>
          </cell>
          <cell r="AV225">
            <v>829</v>
          </cell>
          <cell r="AW225">
            <v>880</v>
          </cell>
          <cell r="AX225">
            <v>916</v>
          </cell>
          <cell r="AY225">
            <v>83</v>
          </cell>
          <cell r="AZ225">
            <v>88</v>
          </cell>
          <cell r="BA225">
            <v>92</v>
          </cell>
          <cell r="BB225">
            <v>1500</v>
          </cell>
          <cell r="BC225">
            <v>1500</v>
          </cell>
          <cell r="BD225">
            <v>1500</v>
          </cell>
          <cell r="BE225">
            <v>1912</v>
          </cell>
          <cell r="BF225">
            <v>1912</v>
          </cell>
          <cell r="BG225">
            <v>1912</v>
          </cell>
          <cell r="BH225">
            <v>5.5E-2</v>
          </cell>
          <cell r="BI225">
            <v>5.8999999999999997E-2</v>
          </cell>
          <cell r="BJ225">
            <v>6.0999999999999999E-2</v>
          </cell>
          <cell r="BK225">
            <v>4.2999999999999997E-2</v>
          </cell>
          <cell r="BL225">
            <v>4.5999999999999999E-2</v>
          </cell>
          <cell r="BM225">
            <v>4.8000000000000001E-2</v>
          </cell>
          <cell r="BN225" t="str">
            <v>B</v>
          </cell>
          <cell r="BO225" t="str">
            <v>B</v>
          </cell>
          <cell r="BP225" t="str">
            <v>B</v>
          </cell>
          <cell r="BQ225" t="str">
            <v>NA</v>
          </cell>
          <cell r="BR225" t="str">
            <v>NA</v>
          </cell>
          <cell r="BS225" t="str">
            <v>NA</v>
          </cell>
          <cell r="BT225">
            <v>829</v>
          </cell>
          <cell r="BU225">
            <v>880</v>
          </cell>
          <cell r="BV225">
            <v>916</v>
          </cell>
          <cell r="BW225">
            <v>2000</v>
          </cell>
          <cell r="BX225">
            <v>2000</v>
          </cell>
          <cell r="BY225">
            <v>2000</v>
          </cell>
          <cell r="BZ225">
            <v>2550</v>
          </cell>
          <cell r="CA225">
            <v>2550</v>
          </cell>
          <cell r="CB225">
            <v>2550</v>
          </cell>
          <cell r="CC225">
            <v>4.2000000000000003E-2</v>
          </cell>
          <cell r="CD225">
            <v>4.3999999999999997E-2</v>
          </cell>
          <cell r="CE225">
            <v>4.5999999999999999E-2</v>
          </cell>
          <cell r="CF225">
            <v>3.3000000000000002E-2</v>
          </cell>
          <cell r="CG225">
            <v>3.5000000000000003E-2</v>
          </cell>
          <cell r="CH225">
            <v>3.5999999999999997E-2</v>
          </cell>
          <cell r="CI225" t="str">
            <v>B</v>
          </cell>
          <cell r="CJ225" t="str">
            <v>B</v>
          </cell>
          <cell r="CK225" t="str">
            <v>B</v>
          </cell>
          <cell r="CL225" t="str">
            <v>N</v>
          </cell>
        </row>
        <row r="226">
          <cell r="B226" t="str">
            <v>10690</v>
          </cell>
          <cell r="C226" t="str">
            <v>PONCE DE LEON BLVD (US98/SR700)</v>
          </cell>
          <cell r="D226" t="str">
            <v>SUNSHINE GROVE RD</v>
          </cell>
          <cell r="E226" t="str">
            <v>CITRUS COUNTY LINE</v>
          </cell>
          <cell r="F226" t="str">
            <v>085308</v>
          </cell>
          <cell r="G226" t="str">
            <v>E</v>
          </cell>
          <cell r="H226">
            <v>1.02</v>
          </cell>
          <cell r="I226">
            <v>130</v>
          </cell>
          <cell r="J226">
            <v>131</v>
          </cell>
          <cell r="K226">
            <v>133</v>
          </cell>
          <cell r="L226" t="str">
            <v>T</v>
          </cell>
          <cell r="M226" t="str">
            <v>T</v>
          </cell>
          <cell r="N226" t="str">
            <v>T</v>
          </cell>
          <cell r="O226" t="str">
            <v>C</v>
          </cell>
          <cell r="P226" t="str">
            <v>C</v>
          </cell>
          <cell r="Q226" t="str">
            <v>C</v>
          </cell>
          <cell r="R226" t="str">
            <v>NA</v>
          </cell>
          <cell r="S226" t="str">
            <v>NA</v>
          </cell>
          <cell r="T226" t="str">
            <v>NA</v>
          </cell>
          <cell r="U226">
            <v>5</v>
          </cell>
          <cell r="V226">
            <v>5</v>
          </cell>
          <cell r="W226">
            <v>5</v>
          </cell>
          <cell r="X226" t="str">
            <v>SR</v>
          </cell>
          <cell r="Y226" t="str">
            <v>SR</v>
          </cell>
          <cell r="Z226" t="str">
            <v>SR</v>
          </cell>
          <cell r="AA226">
            <v>0</v>
          </cell>
          <cell r="AB226">
            <v>0</v>
          </cell>
          <cell r="AC226">
            <v>0</v>
          </cell>
          <cell r="AD226" t="str">
            <v>N</v>
          </cell>
          <cell r="AE226" t="str">
            <v>N</v>
          </cell>
          <cell r="AF226" t="str">
            <v>N</v>
          </cell>
          <cell r="AG226" t="str">
            <v>4D</v>
          </cell>
          <cell r="AH226" t="str">
            <v>4D</v>
          </cell>
          <cell r="AI226" t="str">
            <v>4D</v>
          </cell>
          <cell r="AJ226">
            <v>0</v>
          </cell>
          <cell r="AK226">
            <v>0</v>
          </cell>
          <cell r="AL226">
            <v>0</v>
          </cell>
          <cell r="AM226">
            <v>9.8000000000000004E-2</v>
          </cell>
          <cell r="AN226">
            <v>9.8000000000000004E-2</v>
          </cell>
          <cell r="AO226">
            <v>9.8000000000000004E-2</v>
          </cell>
          <cell r="AP226">
            <v>0.55000000000000004</v>
          </cell>
          <cell r="AQ226">
            <v>0.55000000000000004</v>
          </cell>
          <cell r="AR226">
            <v>0.55000000000000004</v>
          </cell>
          <cell r="AS226">
            <v>0.88</v>
          </cell>
          <cell r="AT226">
            <v>0.88</v>
          </cell>
          <cell r="AU226">
            <v>0.88</v>
          </cell>
          <cell r="AV226">
            <v>6867</v>
          </cell>
          <cell r="AW226">
            <v>7287</v>
          </cell>
          <cell r="AX226">
            <v>7581</v>
          </cell>
          <cell r="AY226">
            <v>673</v>
          </cell>
          <cell r="AZ226">
            <v>714</v>
          </cell>
          <cell r="BA226">
            <v>743</v>
          </cell>
          <cell r="BB226">
            <v>4020</v>
          </cell>
          <cell r="BC226">
            <v>4020</v>
          </cell>
          <cell r="BD226">
            <v>4020</v>
          </cell>
          <cell r="BE226">
            <v>5790</v>
          </cell>
          <cell r="BF226">
            <v>5790</v>
          </cell>
          <cell r="BG226">
            <v>5790</v>
          </cell>
          <cell r="BH226">
            <v>0.16700000000000001</v>
          </cell>
          <cell r="BI226">
            <v>0.17799999999999999</v>
          </cell>
          <cell r="BJ226">
            <v>0.185</v>
          </cell>
          <cell r="BK226">
            <v>0.11600000000000001</v>
          </cell>
          <cell r="BL226">
            <v>0.123</v>
          </cell>
          <cell r="BM226">
            <v>0.128</v>
          </cell>
          <cell r="BN226" t="str">
            <v>B</v>
          </cell>
          <cell r="BO226" t="str">
            <v>B</v>
          </cell>
          <cell r="BP226" t="str">
            <v>B</v>
          </cell>
          <cell r="BQ226" t="str">
            <v>NA</v>
          </cell>
          <cell r="BR226" t="str">
            <v>NA</v>
          </cell>
          <cell r="BS226" t="str">
            <v>NA</v>
          </cell>
          <cell r="BT226">
            <v>6867</v>
          </cell>
          <cell r="BU226">
            <v>7287</v>
          </cell>
          <cell r="BV226">
            <v>7581</v>
          </cell>
          <cell r="BW226">
            <v>4020</v>
          </cell>
          <cell r="BX226">
            <v>4020</v>
          </cell>
          <cell r="BY226">
            <v>4020</v>
          </cell>
          <cell r="BZ226">
            <v>5790</v>
          </cell>
          <cell r="CA226">
            <v>5790</v>
          </cell>
          <cell r="CB226">
            <v>5790</v>
          </cell>
          <cell r="CC226">
            <v>0.16700000000000001</v>
          </cell>
          <cell r="CD226">
            <v>0.17799999999999999</v>
          </cell>
          <cell r="CE226">
            <v>0.185</v>
          </cell>
          <cell r="CF226">
            <v>0.11600000000000001</v>
          </cell>
          <cell r="CG226">
            <v>0.123</v>
          </cell>
          <cell r="CH226">
            <v>0.128</v>
          </cell>
          <cell r="CI226" t="str">
            <v>B</v>
          </cell>
          <cell r="CJ226" t="str">
            <v>B</v>
          </cell>
          <cell r="CK226" t="str">
            <v>B</v>
          </cell>
          <cell r="CL226" t="str">
            <v>N</v>
          </cell>
        </row>
        <row r="227">
          <cell r="B227" t="str">
            <v>10615</v>
          </cell>
          <cell r="C227" t="str">
            <v>PONCE DE LEON BLVD (US98/SR700)</v>
          </cell>
          <cell r="D227" t="str">
            <v>BROAD ST (US41/SR45)</v>
          </cell>
          <cell r="E227" t="str">
            <v>JEFFERSON ST (SR50A)</v>
          </cell>
          <cell r="F227" t="str">
            <v>085016</v>
          </cell>
          <cell r="G227" t="str">
            <v>E</v>
          </cell>
          <cell r="H227">
            <v>1.02</v>
          </cell>
          <cell r="I227">
            <v>124</v>
          </cell>
          <cell r="J227">
            <v>125</v>
          </cell>
          <cell r="K227">
            <v>127</v>
          </cell>
          <cell r="L227" t="str">
            <v>T</v>
          </cell>
          <cell r="M227" t="str">
            <v>T</v>
          </cell>
          <cell r="N227" t="str">
            <v>T</v>
          </cell>
          <cell r="O227" t="str">
            <v>C</v>
          </cell>
          <cell r="P227" t="str">
            <v>C</v>
          </cell>
          <cell r="Q227" t="str">
            <v>C</v>
          </cell>
          <cell r="R227" t="str">
            <v>SA</v>
          </cell>
          <cell r="S227" t="str">
            <v>SA</v>
          </cell>
          <cell r="T227" t="str">
            <v>SA</v>
          </cell>
          <cell r="U227">
            <v>2</v>
          </cell>
          <cell r="V227">
            <v>2</v>
          </cell>
          <cell r="W227">
            <v>2</v>
          </cell>
          <cell r="X227" t="str">
            <v>SR</v>
          </cell>
          <cell r="Y227" t="str">
            <v>SR</v>
          </cell>
          <cell r="Z227" t="str">
            <v>SR</v>
          </cell>
          <cell r="AA227">
            <v>1</v>
          </cell>
          <cell r="AB227">
            <v>1</v>
          </cell>
          <cell r="AC227">
            <v>1</v>
          </cell>
          <cell r="AD227" t="str">
            <v>N</v>
          </cell>
          <cell r="AE227" t="str">
            <v>N</v>
          </cell>
          <cell r="AF227" t="str">
            <v>N</v>
          </cell>
          <cell r="AG227" t="str">
            <v>2D</v>
          </cell>
          <cell r="AH227" t="str">
            <v>2D</v>
          </cell>
          <cell r="AI227" t="str">
            <v>2D</v>
          </cell>
          <cell r="AJ227">
            <v>1</v>
          </cell>
          <cell r="AK227">
            <v>1</v>
          </cell>
          <cell r="AL227">
            <v>1</v>
          </cell>
          <cell r="AM227">
            <v>9.7000000000000003E-2</v>
          </cell>
          <cell r="AN227">
            <v>9.7000000000000003E-2</v>
          </cell>
          <cell r="AO227">
            <v>9.7000000000000003E-2</v>
          </cell>
          <cell r="AP227">
            <v>0.55000000000000004</v>
          </cell>
          <cell r="AQ227">
            <v>0.55000000000000004</v>
          </cell>
          <cell r="AR227">
            <v>0.55000000000000004</v>
          </cell>
          <cell r="AS227">
            <v>0.92500000000000004</v>
          </cell>
          <cell r="AT227">
            <v>0.92500000000000004</v>
          </cell>
          <cell r="AU227">
            <v>0.92500000000000004</v>
          </cell>
          <cell r="AV227">
            <v>8011</v>
          </cell>
          <cell r="AW227">
            <v>8501</v>
          </cell>
          <cell r="AX227">
            <v>8845</v>
          </cell>
          <cell r="AY227">
            <v>777</v>
          </cell>
          <cell r="AZ227">
            <v>825</v>
          </cell>
          <cell r="BA227">
            <v>858</v>
          </cell>
          <cell r="BB227">
            <v>1071</v>
          </cell>
          <cell r="BC227">
            <v>1071</v>
          </cell>
          <cell r="BD227">
            <v>1071</v>
          </cell>
          <cell r="BE227">
            <v>1648</v>
          </cell>
          <cell r="BF227">
            <v>1648</v>
          </cell>
          <cell r="BG227">
            <v>1648</v>
          </cell>
          <cell r="BH227">
            <v>0.72499999999999998</v>
          </cell>
          <cell r="BI227">
            <v>0.77</v>
          </cell>
          <cell r="BJ227">
            <v>0.80100000000000005</v>
          </cell>
          <cell r="BK227">
            <v>0.47099999999999997</v>
          </cell>
          <cell r="BL227">
            <v>0.501</v>
          </cell>
          <cell r="BM227">
            <v>0.52100000000000002</v>
          </cell>
          <cell r="BN227" t="str">
            <v>C</v>
          </cell>
          <cell r="BO227" t="str">
            <v>C</v>
          </cell>
          <cell r="BP227" t="str">
            <v>C</v>
          </cell>
          <cell r="BQ227" t="str">
            <v>SA</v>
          </cell>
          <cell r="BR227" t="str">
            <v>SA</v>
          </cell>
          <cell r="BS227" t="str">
            <v>SA</v>
          </cell>
          <cell r="BT227">
            <v>7248</v>
          </cell>
          <cell r="BU227">
            <v>7718</v>
          </cell>
          <cell r="BV227">
            <v>8002</v>
          </cell>
          <cell r="BW227">
            <v>1575</v>
          </cell>
          <cell r="BX227">
            <v>1575</v>
          </cell>
          <cell r="BY227">
            <v>1575</v>
          </cell>
          <cell r="BZ227">
            <v>1680</v>
          </cell>
          <cell r="CA227">
            <v>1680</v>
          </cell>
          <cell r="CB227">
            <v>1680</v>
          </cell>
          <cell r="CC227">
            <v>0.44600000000000001</v>
          </cell>
          <cell r="CD227">
            <v>0.47599999999999998</v>
          </cell>
          <cell r="CE227">
            <v>0.49299999999999999</v>
          </cell>
          <cell r="CF227">
            <v>0.41799999999999998</v>
          </cell>
          <cell r="CG227">
            <v>0.44600000000000001</v>
          </cell>
          <cell r="CH227">
            <v>0.46200000000000002</v>
          </cell>
          <cell r="CI227" t="str">
            <v>B</v>
          </cell>
          <cell r="CJ227" t="str">
            <v>B</v>
          </cell>
          <cell r="CK227" t="str">
            <v>B</v>
          </cell>
          <cell r="CL227" t="str">
            <v>N</v>
          </cell>
        </row>
        <row r="228">
          <cell r="B228" t="str">
            <v>10620</v>
          </cell>
          <cell r="C228" t="str">
            <v>PONCE DE LEON BLVD (US98/SR700)</v>
          </cell>
          <cell r="D228" t="str">
            <v>JEFFERSON ST (SR50A)</v>
          </cell>
          <cell r="E228" t="str">
            <v>FORT DADE AVE</v>
          </cell>
          <cell r="F228" t="str">
            <v>085017</v>
          </cell>
          <cell r="G228" t="str">
            <v>E</v>
          </cell>
          <cell r="H228">
            <v>1.02</v>
          </cell>
          <cell r="I228">
            <v>124</v>
          </cell>
          <cell r="J228">
            <v>125</v>
          </cell>
          <cell r="K228">
            <v>127</v>
          </cell>
          <cell r="L228" t="str">
            <v>T</v>
          </cell>
          <cell r="M228" t="str">
            <v>T</v>
          </cell>
          <cell r="N228" t="str">
            <v>T</v>
          </cell>
          <cell r="O228" t="str">
            <v>C</v>
          </cell>
          <cell r="P228" t="str">
            <v>C</v>
          </cell>
          <cell r="Q228" t="str">
            <v>C</v>
          </cell>
          <cell r="R228" t="str">
            <v>SA</v>
          </cell>
          <cell r="S228" t="str">
            <v>SA</v>
          </cell>
          <cell r="T228" t="str">
            <v>SA</v>
          </cell>
          <cell r="U228">
            <v>2</v>
          </cell>
          <cell r="V228">
            <v>2</v>
          </cell>
          <cell r="W228">
            <v>2</v>
          </cell>
          <cell r="X228" t="str">
            <v>SR</v>
          </cell>
          <cell r="Y228" t="str">
            <v>SR</v>
          </cell>
          <cell r="Z228" t="str">
            <v>SR</v>
          </cell>
          <cell r="AA228">
            <v>1</v>
          </cell>
          <cell r="AB228">
            <v>1</v>
          </cell>
          <cell r="AC228">
            <v>1</v>
          </cell>
          <cell r="AD228" t="str">
            <v>N</v>
          </cell>
          <cell r="AE228" t="str">
            <v>N</v>
          </cell>
          <cell r="AF228" t="str">
            <v>N</v>
          </cell>
          <cell r="AG228" t="str">
            <v>2D</v>
          </cell>
          <cell r="AH228" t="str">
            <v>2D</v>
          </cell>
          <cell r="AI228" t="str">
            <v>2D</v>
          </cell>
          <cell r="AJ228">
            <v>0</v>
          </cell>
          <cell r="AK228">
            <v>0</v>
          </cell>
          <cell r="AL228">
            <v>0</v>
          </cell>
          <cell r="AM228">
            <v>9.7000000000000003E-2</v>
          </cell>
          <cell r="AN228">
            <v>9.7000000000000003E-2</v>
          </cell>
          <cell r="AO228">
            <v>9.7000000000000003E-2</v>
          </cell>
          <cell r="AP228">
            <v>0.55000000000000004</v>
          </cell>
          <cell r="AQ228">
            <v>0.55000000000000004</v>
          </cell>
          <cell r="AR228">
            <v>0.55000000000000004</v>
          </cell>
          <cell r="AS228">
            <v>0.92500000000000004</v>
          </cell>
          <cell r="AT228">
            <v>0.92500000000000004</v>
          </cell>
          <cell r="AU228">
            <v>0.92500000000000004</v>
          </cell>
          <cell r="AV228">
            <v>11652</v>
          </cell>
          <cell r="AW228">
            <v>12366</v>
          </cell>
          <cell r="AX228">
            <v>12865</v>
          </cell>
          <cell r="AY228">
            <v>686</v>
          </cell>
          <cell r="AZ228">
            <v>825</v>
          </cell>
          <cell r="BA228">
            <v>758</v>
          </cell>
          <cell r="BB228">
            <v>1575</v>
          </cell>
          <cell r="BC228">
            <v>1071</v>
          </cell>
          <cell r="BD228">
            <v>1575</v>
          </cell>
          <cell r="BE228">
            <v>1680</v>
          </cell>
          <cell r="BF228">
            <v>1648</v>
          </cell>
          <cell r="BG228">
            <v>1680</v>
          </cell>
          <cell r="BH228">
            <v>0.71699999999999997</v>
          </cell>
          <cell r="BI228">
            <v>1.1200000000000001</v>
          </cell>
          <cell r="BJ228">
            <v>0.79200000000000004</v>
          </cell>
          <cell r="BK228">
            <v>0.67300000000000004</v>
          </cell>
          <cell r="BL228">
            <v>0.72799999999999998</v>
          </cell>
          <cell r="BM228">
            <v>0.74299999999999999</v>
          </cell>
          <cell r="BN228" t="str">
            <v>C</v>
          </cell>
          <cell r="BO228" t="str">
            <v>D</v>
          </cell>
          <cell r="BP228" t="str">
            <v>C</v>
          </cell>
          <cell r="BQ228" t="str">
            <v>SA</v>
          </cell>
          <cell r="BR228" t="str">
            <v>SA</v>
          </cell>
          <cell r="BS228" t="str">
            <v>SA</v>
          </cell>
          <cell r="BT228">
            <v>7248</v>
          </cell>
          <cell r="BU228">
            <v>7718</v>
          </cell>
          <cell r="BV228">
            <v>8002</v>
          </cell>
          <cell r="BW228">
            <v>1575</v>
          </cell>
          <cell r="BX228">
            <v>1575</v>
          </cell>
          <cell r="BY228">
            <v>1575</v>
          </cell>
          <cell r="BZ228">
            <v>1680</v>
          </cell>
          <cell r="CA228">
            <v>1680</v>
          </cell>
          <cell r="CB228">
            <v>1680</v>
          </cell>
          <cell r="CC228">
            <v>0.44600000000000001</v>
          </cell>
          <cell r="CD228">
            <v>0.47599999999999998</v>
          </cell>
          <cell r="CE228">
            <v>0.49299999999999999</v>
          </cell>
          <cell r="CF228">
            <v>0.41799999999999998</v>
          </cell>
          <cell r="CG228">
            <v>0.44600000000000001</v>
          </cell>
          <cell r="CH228">
            <v>0.46200000000000002</v>
          </cell>
          <cell r="CI228" t="str">
            <v>B</v>
          </cell>
          <cell r="CJ228" t="str">
            <v>B</v>
          </cell>
          <cell r="CK228" t="str">
            <v>B</v>
          </cell>
          <cell r="CL228" t="str">
            <v>N</v>
          </cell>
        </row>
        <row r="229">
          <cell r="B229" t="str">
            <v>10630</v>
          </cell>
          <cell r="C229" t="str">
            <v>PONCE DE LEON BLVD (US98/SR700)</v>
          </cell>
          <cell r="D229" t="str">
            <v>FORT DADE AVE</v>
          </cell>
          <cell r="E229" t="str">
            <v>YONTZ RD</v>
          </cell>
          <cell r="F229" t="str">
            <v>081000</v>
          </cell>
          <cell r="G229" t="str">
            <v>E</v>
          </cell>
          <cell r="H229">
            <v>1.02</v>
          </cell>
          <cell r="I229">
            <v>124</v>
          </cell>
          <cell r="J229">
            <v>125</v>
          </cell>
          <cell r="K229">
            <v>127</v>
          </cell>
          <cell r="L229" t="str">
            <v>T</v>
          </cell>
          <cell r="M229" t="str">
            <v>T</v>
          </cell>
          <cell r="N229" t="str">
            <v>T</v>
          </cell>
          <cell r="O229" t="str">
            <v>C</v>
          </cell>
          <cell r="P229" t="str">
            <v>C</v>
          </cell>
          <cell r="Q229" t="str">
            <v>C</v>
          </cell>
          <cell r="R229" t="str">
            <v>SA</v>
          </cell>
          <cell r="S229" t="str">
            <v>SA</v>
          </cell>
          <cell r="T229" t="str">
            <v>SA</v>
          </cell>
          <cell r="U229">
            <v>2</v>
          </cell>
          <cell r="V229">
            <v>2</v>
          </cell>
          <cell r="W229">
            <v>2</v>
          </cell>
          <cell r="X229" t="str">
            <v>SR</v>
          </cell>
          <cell r="Y229" t="str">
            <v>SR</v>
          </cell>
          <cell r="Z229" t="str">
            <v>SR</v>
          </cell>
          <cell r="AA229">
            <v>1</v>
          </cell>
          <cell r="AB229">
            <v>1</v>
          </cell>
          <cell r="AC229">
            <v>1</v>
          </cell>
          <cell r="AD229" t="str">
            <v>N</v>
          </cell>
          <cell r="AE229" t="str">
            <v>N</v>
          </cell>
          <cell r="AF229" t="str">
            <v>N</v>
          </cell>
          <cell r="AG229" t="str">
            <v>2D</v>
          </cell>
          <cell r="AH229" t="str">
            <v>2D</v>
          </cell>
          <cell r="AI229" t="str">
            <v>2D</v>
          </cell>
          <cell r="AJ229">
            <v>1</v>
          </cell>
          <cell r="AK229">
            <v>1</v>
          </cell>
          <cell r="AL229">
            <v>1</v>
          </cell>
          <cell r="AM229">
            <v>9.7000000000000003E-2</v>
          </cell>
          <cell r="AN229">
            <v>9.7000000000000003E-2</v>
          </cell>
          <cell r="AO229">
            <v>9.7000000000000003E-2</v>
          </cell>
          <cell r="AP229">
            <v>0.55000000000000004</v>
          </cell>
          <cell r="AQ229">
            <v>0.55000000000000004</v>
          </cell>
          <cell r="AR229">
            <v>0.55000000000000004</v>
          </cell>
          <cell r="AS229">
            <v>0.92500000000000004</v>
          </cell>
          <cell r="AT229">
            <v>0.92500000000000004</v>
          </cell>
          <cell r="AU229">
            <v>0.92500000000000004</v>
          </cell>
          <cell r="AV229">
            <v>7075</v>
          </cell>
          <cell r="AW229">
            <v>7508</v>
          </cell>
          <cell r="AX229">
            <v>7811</v>
          </cell>
          <cell r="AY229">
            <v>686</v>
          </cell>
          <cell r="AZ229">
            <v>728</v>
          </cell>
          <cell r="BA229">
            <v>758</v>
          </cell>
          <cell r="BB229">
            <v>1575</v>
          </cell>
          <cell r="BC229">
            <v>1575</v>
          </cell>
          <cell r="BD229">
            <v>1575</v>
          </cell>
          <cell r="BE229">
            <v>1680</v>
          </cell>
          <cell r="BF229">
            <v>1680</v>
          </cell>
          <cell r="BG229">
            <v>1680</v>
          </cell>
          <cell r="BH229">
            <v>0.436</v>
          </cell>
          <cell r="BI229">
            <v>0.46200000000000002</v>
          </cell>
          <cell r="BJ229">
            <v>0.48099999999999998</v>
          </cell>
          <cell r="BK229">
            <v>0.40799999999999997</v>
          </cell>
          <cell r="BL229">
            <v>0.433</v>
          </cell>
          <cell r="BM229">
            <v>0.45100000000000001</v>
          </cell>
          <cell r="BN229" t="str">
            <v>B</v>
          </cell>
          <cell r="BO229" t="str">
            <v>B</v>
          </cell>
          <cell r="BP229" t="str">
            <v>B</v>
          </cell>
          <cell r="BQ229" t="str">
            <v>SA</v>
          </cell>
          <cell r="BR229" t="str">
            <v>SA</v>
          </cell>
          <cell r="BS229" t="str">
            <v>SA</v>
          </cell>
          <cell r="BT229">
            <v>7248</v>
          </cell>
          <cell r="BU229">
            <v>7718</v>
          </cell>
          <cell r="BV229">
            <v>8002</v>
          </cell>
          <cell r="BW229">
            <v>1575</v>
          </cell>
          <cell r="BX229">
            <v>1575</v>
          </cell>
          <cell r="BY229">
            <v>1575</v>
          </cell>
          <cell r="BZ229">
            <v>1680</v>
          </cell>
          <cell r="CA229">
            <v>1680</v>
          </cell>
          <cell r="CB229">
            <v>1680</v>
          </cell>
          <cell r="CC229">
            <v>0.44600000000000001</v>
          </cell>
          <cell r="CD229">
            <v>0.47599999999999998</v>
          </cell>
          <cell r="CE229">
            <v>0.49299999999999999</v>
          </cell>
          <cell r="CF229">
            <v>0.41799999999999998</v>
          </cell>
          <cell r="CG229">
            <v>0.44600000000000001</v>
          </cell>
          <cell r="CH229">
            <v>0.46200000000000002</v>
          </cell>
          <cell r="CI229" t="str">
            <v>B</v>
          </cell>
          <cell r="CJ229" t="str">
            <v>B</v>
          </cell>
          <cell r="CK229" t="str">
            <v>B</v>
          </cell>
          <cell r="CL229" t="str">
            <v>N</v>
          </cell>
        </row>
        <row r="230">
          <cell r="B230" t="str">
            <v>10640</v>
          </cell>
          <cell r="C230" t="str">
            <v>PONCE DE LEON BLVD (US98/SR700)</v>
          </cell>
          <cell r="D230" t="str">
            <v>YONTZ RD</v>
          </cell>
          <cell r="E230" t="str">
            <v>COBB RD</v>
          </cell>
          <cell r="F230" t="str">
            <v>080010</v>
          </cell>
          <cell r="G230" t="str">
            <v>E</v>
          </cell>
          <cell r="H230">
            <v>1.02</v>
          </cell>
          <cell r="I230">
            <v>125</v>
          </cell>
          <cell r="J230">
            <v>126</v>
          </cell>
          <cell r="K230">
            <v>128</v>
          </cell>
          <cell r="L230" t="str">
            <v>T</v>
          </cell>
          <cell r="M230" t="str">
            <v>T</v>
          </cell>
          <cell r="N230" t="str">
            <v>T</v>
          </cell>
          <cell r="O230" t="str">
            <v>C</v>
          </cell>
          <cell r="P230" t="str">
            <v>C</v>
          </cell>
          <cell r="Q230" t="str">
            <v>C</v>
          </cell>
          <cell r="R230" t="str">
            <v>SA</v>
          </cell>
          <cell r="S230" t="str">
            <v>SA</v>
          </cell>
          <cell r="T230" t="str">
            <v>SA</v>
          </cell>
          <cell r="U230">
            <v>3</v>
          </cell>
          <cell r="V230">
            <v>3</v>
          </cell>
          <cell r="W230">
            <v>3</v>
          </cell>
          <cell r="X230" t="str">
            <v>SR</v>
          </cell>
          <cell r="Y230" t="str">
            <v>SR</v>
          </cell>
          <cell r="Z230" t="str">
            <v>SR</v>
          </cell>
          <cell r="AA230">
            <v>1</v>
          </cell>
          <cell r="AB230">
            <v>1</v>
          </cell>
          <cell r="AC230">
            <v>1</v>
          </cell>
          <cell r="AD230" t="str">
            <v>N</v>
          </cell>
          <cell r="AE230" t="str">
            <v>N</v>
          </cell>
          <cell r="AF230" t="str">
            <v>N</v>
          </cell>
          <cell r="AG230" t="str">
            <v>2U</v>
          </cell>
          <cell r="AH230" t="str">
            <v>2U</v>
          </cell>
          <cell r="AI230" t="str">
            <v>2U</v>
          </cell>
          <cell r="AJ230">
            <v>1</v>
          </cell>
          <cell r="AK230">
            <v>1</v>
          </cell>
          <cell r="AL230">
            <v>1</v>
          </cell>
          <cell r="AM230">
            <v>9.7000000000000003E-2</v>
          </cell>
          <cell r="AN230">
            <v>9.7000000000000003E-2</v>
          </cell>
          <cell r="AO230">
            <v>9.7000000000000003E-2</v>
          </cell>
          <cell r="AP230">
            <v>0.55000000000000004</v>
          </cell>
          <cell r="AQ230">
            <v>0.55000000000000004</v>
          </cell>
          <cell r="AR230">
            <v>0.55000000000000004</v>
          </cell>
          <cell r="AS230">
            <v>0.91</v>
          </cell>
          <cell r="AT230">
            <v>0.91</v>
          </cell>
          <cell r="AU230">
            <v>0.91</v>
          </cell>
          <cell r="AV230">
            <v>7075</v>
          </cell>
          <cell r="AW230">
            <v>7508</v>
          </cell>
          <cell r="AX230">
            <v>7811</v>
          </cell>
          <cell r="AY230">
            <v>686</v>
          </cell>
          <cell r="AZ230">
            <v>728</v>
          </cell>
          <cell r="BA230">
            <v>758</v>
          </cell>
          <cell r="BB230">
            <v>1370</v>
          </cell>
          <cell r="BC230">
            <v>1370</v>
          </cell>
          <cell r="BD230">
            <v>1370</v>
          </cell>
          <cell r="BE230">
            <v>1480</v>
          </cell>
          <cell r="BF230">
            <v>1480</v>
          </cell>
          <cell r="BG230">
            <v>1480</v>
          </cell>
          <cell r="BH230">
            <v>0.501</v>
          </cell>
          <cell r="BI230">
            <v>0.53100000000000003</v>
          </cell>
          <cell r="BJ230">
            <v>0.55300000000000005</v>
          </cell>
          <cell r="BK230">
            <v>0.46400000000000002</v>
          </cell>
          <cell r="BL230">
            <v>0.49199999999999999</v>
          </cell>
          <cell r="BM230">
            <v>0.51200000000000001</v>
          </cell>
          <cell r="BN230" t="str">
            <v>B</v>
          </cell>
          <cell r="BO230" t="str">
            <v>B</v>
          </cell>
          <cell r="BP230" t="str">
            <v>B</v>
          </cell>
          <cell r="BQ230" t="str">
            <v>SA</v>
          </cell>
          <cell r="BR230" t="str">
            <v>SA</v>
          </cell>
          <cell r="BS230" t="str">
            <v>SA</v>
          </cell>
          <cell r="BT230">
            <v>7075</v>
          </cell>
          <cell r="BU230">
            <v>7508</v>
          </cell>
          <cell r="BV230">
            <v>7811</v>
          </cell>
          <cell r="BW230">
            <v>1370</v>
          </cell>
          <cell r="BX230">
            <v>1370</v>
          </cell>
          <cell r="BY230">
            <v>1370</v>
          </cell>
          <cell r="BZ230">
            <v>1480</v>
          </cell>
          <cell r="CA230">
            <v>1480</v>
          </cell>
          <cell r="CB230">
            <v>1480</v>
          </cell>
          <cell r="CC230">
            <v>0.501</v>
          </cell>
          <cell r="CD230">
            <v>0.53100000000000003</v>
          </cell>
          <cell r="CE230">
            <v>0.55300000000000005</v>
          </cell>
          <cell r="CF230">
            <v>0.46400000000000002</v>
          </cell>
          <cell r="CG230">
            <v>0.49199999999999999</v>
          </cell>
          <cell r="CH230">
            <v>0.51200000000000001</v>
          </cell>
          <cell r="CI230" t="str">
            <v>B</v>
          </cell>
          <cell r="CJ230" t="str">
            <v>B</v>
          </cell>
          <cell r="CK230" t="str">
            <v>B</v>
          </cell>
          <cell r="CL230" t="str">
            <v>N</v>
          </cell>
        </row>
        <row r="231">
          <cell r="B231" t="str">
            <v>10650</v>
          </cell>
          <cell r="C231" t="str">
            <v>PONCE DE LEON BLVD (US98/SR700)</v>
          </cell>
          <cell r="D231" t="str">
            <v>COBB RD</v>
          </cell>
          <cell r="E231" t="str">
            <v>LAKE LINDSEY RD</v>
          </cell>
          <cell r="F231" t="str">
            <v>085500</v>
          </cell>
          <cell r="G231" t="str">
            <v>E</v>
          </cell>
          <cell r="H231">
            <v>1.02</v>
          </cell>
          <cell r="I231">
            <v>126</v>
          </cell>
          <cell r="J231">
            <v>127</v>
          </cell>
          <cell r="K231">
            <v>129</v>
          </cell>
          <cell r="L231" t="str">
            <v>T</v>
          </cell>
          <cell r="M231" t="str">
            <v>T</v>
          </cell>
          <cell r="N231" t="str">
            <v>T</v>
          </cell>
          <cell r="O231" t="str">
            <v>C</v>
          </cell>
          <cell r="P231" t="str">
            <v>C</v>
          </cell>
          <cell r="Q231" t="str">
            <v>C</v>
          </cell>
          <cell r="R231" t="str">
            <v>NA</v>
          </cell>
          <cell r="S231" t="str">
            <v>NA</v>
          </cell>
          <cell r="T231" t="str">
            <v>NA</v>
          </cell>
          <cell r="U231">
            <v>4</v>
          </cell>
          <cell r="V231">
            <v>4</v>
          </cell>
          <cell r="W231">
            <v>4</v>
          </cell>
          <cell r="X231" t="str">
            <v>SR</v>
          </cell>
          <cell r="Y231" t="str">
            <v>SR</v>
          </cell>
          <cell r="Z231" t="str">
            <v>SR</v>
          </cell>
          <cell r="AA231">
            <v>1</v>
          </cell>
          <cell r="AB231">
            <v>1</v>
          </cell>
          <cell r="AC231">
            <v>1</v>
          </cell>
          <cell r="AD231" t="str">
            <v>N</v>
          </cell>
          <cell r="AE231" t="str">
            <v>N</v>
          </cell>
          <cell r="AF231" t="str">
            <v>N</v>
          </cell>
          <cell r="AG231" t="str">
            <v>2U</v>
          </cell>
          <cell r="AH231" t="str">
            <v>2U</v>
          </cell>
          <cell r="AI231" t="str">
            <v>2U</v>
          </cell>
          <cell r="AJ231">
            <v>0</v>
          </cell>
          <cell r="AK231">
            <v>0</v>
          </cell>
          <cell r="AL231">
            <v>0</v>
          </cell>
          <cell r="AM231">
            <v>0.1</v>
          </cell>
          <cell r="AN231">
            <v>0.1</v>
          </cell>
          <cell r="AO231">
            <v>0.1</v>
          </cell>
          <cell r="AP231">
            <v>0.55000000000000004</v>
          </cell>
          <cell r="AQ231">
            <v>0.55000000000000004</v>
          </cell>
          <cell r="AR231">
            <v>0.55000000000000004</v>
          </cell>
          <cell r="AS231">
            <v>0.89500000000000002</v>
          </cell>
          <cell r="AT231">
            <v>0.89500000000000002</v>
          </cell>
          <cell r="AU231">
            <v>0.89500000000000002</v>
          </cell>
          <cell r="AV231">
            <v>5618</v>
          </cell>
          <cell r="AW231">
            <v>5962</v>
          </cell>
          <cell r="AX231">
            <v>6203</v>
          </cell>
          <cell r="AY231">
            <v>562</v>
          </cell>
          <cell r="AZ231">
            <v>596</v>
          </cell>
          <cell r="BA231">
            <v>620</v>
          </cell>
          <cell r="BB231">
            <v>1065</v>
          </cell>
          <cell r="BC231">
            <v>1065</v>
          </cell>
          <cell r="BD231">
            <v>1065</v>
          </cell>
          <cell r="BE231">
            <v>1912</v>
          </cell>
          <cell r="BF231">
            <v>1912</v>
          </cell>
          <cell r="BG231">
            <v>1912</v>
          </cell>
          <cell r="BH231">
            <v>0.52800000000000002</v>
          </cell>
          <cell r="BI231">
            <v>0.56000000000000005</v>
          </cell>
          <cell r="BJ231">
            <v>0.58199999999999996</v>
          </cell>
          <cell r="BK231">
            <v>0.29399999999999998</v>
          </cell>
          <cell r="BL231">
            <v>0.312</v>
          </cell>
          <cell r="BM231">
            <v>0.32400000000000001</v>
          </cell>
          <cell r="BN231" t="str">
            <v>B</v>
          </cell>
          <cell r="BO231" t="str">
            <v>C</v>
          </cell>
          <cell r="BP231" t="str">
            <v>C</v>
          </cell>
          <cell r="BQ231" t="str">
            <v>NA</v>
          </cell>
          <cell r="BR231" t="str">
            <v>NA</v>
          </cell>
          <cell r="BS231" t="str">
            <v>NA</v>
          </cell>
          <cell r="BT231">
            <v>5618</v>
          </cell>
          <cell r="BU231">
            <v>5962</v>
          </cell>
          <cell r="BV231">
            <v>6203</v>
          </cell>
          <cell r="BW231">
            <v>1420</v>
          </cell>
          <cell r="BX231">
            <v>1420</v>
          </cell>
          <cell r="BY231">
            <v>1420</v>
          </cell>
          <cell r="BZ231">
            <v>2550</v>
          </cell>
          <cell r="CA231">
            <v>2550</v>
          </cell>
          <cell r="CB231">
            <v>2550</v>
          </cell>
          <cell r="CC231">
            <v>0.39600000000000002</v>
          </cell>
          <cell r="CD231">
            <v>0.42</v>
          </cell>
          <cell r="CE231">
            <v>0.437</v>
          </cell>
          <cell r="CF231">
            <v>0.22</v>
          </cell>
          <cell r="CG231">
            <v>0.23400000000000001</v>
          </cell>
          <cell r="CH231">
            <v>0.24299999999999999</v>
          </cell>
          <cell r="CI231" t="str">
            <v>B</v>
          </cell>
          <cell r="CJ231" t="str">
            <v>B</v>
          </cell>
          <cell r="CK231" t="str">
            <v>B</v>
          </cell>
          <cell r="CL231" t="str">
            <v>N</v>
          </cell>
        </row>
        <row r="232">
          <cell r="B232" t="str">
            <v>10660</v>
          </cell>
          <cell r="C232" t="str">
            <v>PONCE DE LEON BLVD (US98/SR700)</v>
          </cell>
          <cell r="D232" t="str">
            <v>LAKE LINDSEY RD</v>
          </cell>
          <cell r="E232" t="str">
            <v>CITRUS WAY</v>
          </cell>
          <cell r="F232" t="str">
            <v>080011</v>
          </cell>
          <cell r="G232" t="str">
            <v>E</v>
          </cell>
          <cell r="H232">
            <v>1.02</v>
          </cell>
          <cell r="I232">
            <v>127</v>
          </cell>
          <cell r="J232">
            <v>128</v>
          </cell>
          <cell r="K232">
            <v>130</v>
          </cell>
          <cell r="L232" t="str">
            <v>T</v>
          </cell>
          <cell r="M232" t="str">
            <v>T</v>
          </cell>
          <cell r="N232" t="str">
            <v>T</v>
          </cell>
          <cell r="O232" t="str">
            <v>C</v>
          </cell>
          <cell r="P232" t="str">
            <v>C</v>
          </cell>
          <cell r="Q232" t="str">
            <v>C</v>
          </cell>
          <cell r="R232" t="str">
            <v>NA</v>
          </cell>
          <cell r="S232" t="str">
            <v>NA</v>
          </cell>
          <cell r="T232" t="str">
            <v>NA</v>
          </cell>
          <cell r="U232">
            <v>5</v>
          </cell>
          <cell r="V232">
            <v>5</v>
          </cell>
          <cell r="W232">
            <v>5</v>
          </cell>
          <cell r="X232" t="str">
            <v>SR</v>
          </cell>
          <cell r="Y232" t="str">
            <v>SR</v>
          </cell>
          <cell r="Z232" t="str">
            <v>SR</v>
          </cell>
          <cell r="AA232">
            <v>1</v>
          </cell>
          <cell r="AB232">
            <v>1</v>
          </cell>
          <cell r="AC232">
            <v>1</v>
          </cell>
          <cell r="AD232" t="str">
            <v>N</v>
          </cell>
          <cell r="AE232" t="str">
            <v>N</v>
          </cell>
          <cell r="AF232" t="str">
            <v>N</v>
          </cell>
          <cell r="AG232" t="str">
            <v>2U</v>
          </cell>
          <cell r="AH232" t="str">
            <v>2U</v>
          </cell>
          <cell r="AI232" t="str">
            <v>2U</v>
          </cell>
          <cell r="AJ232">
            <v>0</v>
          </cell>
          <cell r="AK232">
            <v>0</v>
          </cell>
          <cell r="AL232">
            <v>0</v>
          </cell>
          <cell r="AM232">
            <v>9.8000000000000004E-2</v>
          </cell>
          <cell r="AN232">
            <v>9.8000000000000004E-2</v>
          </cell>
          <cell r="AO232">
            <v>9.8000000000000004E-2</v>
          </cell>
          <cell r="AP232">
            <v>0.55000000000000004</v>
          </cell>
          <cell r="AQ232">
            <v>0.55000000000000004</v>
          </cell>
          <cell r="AR232">
            <v>0.55000000000000004</v>
          </cell>
          <cell r="AS232">
            <v>0.88</v>
          </cell>
          <cell r="AT232">
            <v>0.88</v>
          </cell>
          <cell r="AU232">
            <v>0.88</v>
          </cell>
          <cell r="AV232">
            <v>4994</v>
          </cell>
          <cell r="AW232">
            <v>5300</v>
          </cell>
          <cell r="AX232">
            <v>5514</v>
          </cell>
          <cell r="AY232">
            <v>489</v>
          </cell>
          <cell r="AZ232">
            <v>519</v>
          </cell>
          <cell r="BA232">
            <v>540</v>
          </cell>
          <cell r="BB232">
            <v>592</v>
          </cell>
          <cell r="BC232">
            <v>592</v>
          </cell>
          <cell r="BD232">
            <v>592</v>
          </cell>
          <cell r="BE232">
            <v>2025</v>
          </cell>
          <cell r="BF232">
            <v>2025</v>
          </cell>
          <cell r="BG232">
            <v>2025</v>
          </cell>
          <cell r="BH232">
            <v>0.82599999999999996</v>
          </cell>
          <cell r="BI232">
            <v>0.877</v>
          </cell>
          <cell r="BJ232">
            <v>0.91200000000000003</v>
          </cell>
          <cell r="BK232">
            <v>0.24099999999999999</v>
          </cell>
          <cell r="BL232">
            <v>0.25600000000000001</v>
          </cell>
          <cell r="BM232">
            <v>0.26700000000000002</v>
          </cell>
          <cell r="BN232" t="str">
            <v>C</v>
          </cell>
          <cell r="BO232" t="str">
            <v>C</v>
          </cell>
          <cell r="BP232" t="str">
            <v>C</v>
          </cell>
          <cell r="BQ232" t="str">
            <v>NA</v>
          </cell>
          <cell r="BR232" t="str">
            <v>NA</v>
          </cell>
          <cell r="BS232" t="str">
            <v>NA</v>
          </cell>
          <cell r="BT232">
            <v>4764</v>
          </cell>
          <cell r="BU232">
            <v>5056</v>
          </cell>
          <cell r="BV232">
            <v>5260</v>
          </cell>
          <cell r="BW232">
            <v>790</v>
          </cell>
          <cell r="BX232">
            <v>790</v>
          </cell>
          <cell r="BY232">
            <v>790</v>
          </cell>
          <cell r="BZ232">
            <v>2700</v>
          </cell>
          <cell r="CA232">
            <v>2700</v>
          </cell>
          <cell r="CB232">
            <v>2700</v>
          </cell>
          <cell r="CC232">
            <v>0.59099999999999997</v>
          </cell>
          <cell r="CD232">
            <v>0.627</v>
          </cell>
          <cell r="CE232">
            <v>0.65200000000000002</v>
          </cell>
          <cell r="CF232">
            <v>0.17299999999999999</v>
          </cell>
          <cell r="CG232">
            <v>0.183</v>
          </cell>
          <cell r="CH232">
            <v>0.191</v>
          </cell>
          <cell r="CI232" t="str">
            <v>C</v>
          </cell>
          <cell r="CJ232" t="str">
            <v>C</v>
          </cell>
          <cell r="CK232" t="str">
            <v>C</v>
          </cell>
          <cell r="CL232" t="str">
            <v>N</v>
          </cell>
        </row>
        <row r="233">
          <cell r="B233" t="str">
            <v>10670.6</v>
          </cell>
          <cell r="C233" t="str">
            <v>PONCE DE LEON BLVD (US98/SR700)</v>
          </cell>
          <cell r="D233" t="str">
            <v>CITRUS WAY</v>
          </cell>
          <cell r="E233" t="str">
            <v>LANDFILL RD</v>
          </cell>
          <cell r="F233" t="str">
            <v>080033</v>
          </cell>
          <cell r="G233" t="str">
            <v>E</v>
          </cell>
          <cell r="H233">
            <v>1.02</v>
          </cell>
          <cell r="I233">
            <v>127</v>
          </cell>
          <cell r="J233">
            <v>128</v>
          </cell>
          <cell r="K233">
            <v>130</v>
          </cell>
          <cell r="L233" t="str">
            <v>T</v>
          </cell>
          <cell r="M233" t="str">
            <v>T</v>
          </cell>
          <cell r="N233" t="str">
            <v>T</v>
          </cell>
          <cell r="O233" t="str">
            <v>C</v>
          </cell>
          <cell r="P233" t="str">
            <v>C</v>
          </cell>
          <cell r="Q233" t="str">
            <v>C</v>
          </cell>
          <cell r="R233" t="str">
            <v>NA</v>
          </cell>
          <cell r="S233" t="str">
            <v>NA</v>
          </cell>
          <cell r="T233" t="str">
            <v>NA</v>
          </cell>
          <cell r="U233">
            <v>5</v>
          </cell>
          <cell r="V233">
            <v>5</v>
          </cell>
          <cell r="W233">
            <v>5</v>
          </cell>
          <cell r="X233" t="str">
            <v>SR</v>
          </cell>
          <cell r="Y233" t="str">
            <v>SR</v>
          </cell>
          <cell r="Z233" t="str">
            <v>SR</v>
          </cell>
          <cell r="AA233">
            <v>0</v>
          </cell>
          <cell r="AB233">
            <v>0</v>
          </cell>
          <cell r="AC233">
            <v>0</v>
          </cell>
          <cell r="AD233" t="str">
            <v>N</v>
          </cell>
          <cell r="AE233" t="str">
            <v>N</v>
          </cell>
          <cell r="AF233" t="str">
            <v>N</v>
          </cell>
          <cell r="AG233" t="str">
            <v>2U</v>
          </cell>
          <cell r="AH233" t="str">
            <v>2U</v>
          </cell>
          <cell r="AI233" t="str">
            <v>2U</v>
          </cell>
          <cell r="AJ233">
            <v>0</v>
          </cell>
          <cell r="AK233">
            <v>0</v>
          </cell>
          <cell r="AL233">
            <v>0</v>
          </cell>
          <cell r="AM233">
            <v>9.8000000000000004E-2</v>
          </cell>
          <cell r="AN233">
            <v>9.8000000000000004E-2</v>
          </cell>
          <cell r="AO233">
            <v>9.8000000000000004E-2</v>
          </cell>
          <cell r="AP233">
            <v>0.55000000000000004</v>
          </cell>
          <cell r="AQ233">
            <v>0.55000000000000004</v>
          </cell>
          <cell r="AR233">
            <v>0.55000000000000004</v>
          </cell>
          <cell r="AS233">
            <v>0.88</v>
          </cell>
          <cell r="AT233">
            <v>0.88</v>
          </cell>
          <cell r="AU233">
            <v>0.88</v>
          </cell>
          <cell r="AV233">
            <v>4578</v>
          </cell>
          <cell r="AW233">
            <v>4858</v>
          </cell>
          <cell r="AX233">
            <v>5054</v>
          </cell>
          <cell r="AY233">
            <v>449</v>
          </cell>
          <cell r="AZ233">
            <v>476</v>
          </cell>
          <cell r="BA233">
            <v>495</v>
          </cell>
          <cell r="BB233">
            <v>592</v>
          </cell>
          <cell r="BC233">
            <v>592</v>
          </cell>
          <cell r="BD233">
            <v>592</v>
          </cell>
          <cell r="BE233">
            <v>2025</v>
          </cell>
          <cell r="BF233">
            <v>2025</v>
          </cell>
          <cell r="BG233">
            <v>2025</v>
          </cell>
          <cell r="BH233">
            <v>0.75800000000000001</v>
          </cell>
          <cell r="BI233">
            <v>0.80400000000000005</v>
          </cell>
          <cell r="BJ233">
            <v>0.83599999999999997</v>
          </cell>
          <cell r="BK233">
            <v>0.222</v>
          </cell>
          <cell r="BL233">
            <v>0.23499999999999999</v>
          </cell>
          <cell r="BM233">
            <v>0.24399999999999999</v>
          </cell>
          <cell r="BN233" t="str">
            <v>C</v>
          </cell>
          <cell r="BO233" t="str">
            <v>C</v>
          </cell>
          <cell r="BP233" t="str">
            <v>C</v>
          </cell>
          <cell r="BQ233" t="str">
            <v>NA</v>
          </cell>
          <cell r="BR233" t="str">
            <v>NA</v>
          </cell>
          <cell r="BS233" t="str">
            <v>NA</v>
          </cell>
          <cell r="BT233">
            <v>4764</v>
          </cell>
          <cell r="BU233">
            <v>5056</v>
          </cell>
          <cell r="BV233">
            <v>5260</v>
          </cell>
          <cell r="BW233">
            <v>790</v>
          </cell>
          <cell r="BX233">
            <v>790</v>
          </cell>
          <cell r="BY233">
            <v>790</v>
          </cell>
          <cell r="BZ233">
            <v>2700</v>
          </cell>
          <cell r="CA233">
            <v>2700</v>
          </cell>
          <cell r="CB233">
            <v>2700</v>
          </cell>
          <cell r="CC233">
            <v>0.59099999999999997</v>
          </cell>
          <cell r="CD233">
            <v>0.627</v>
          </cell>
          <cell r="CE233">
            <v>0.65200000000000002</v>
          </cell>
          <cell r="CF233">
            <v>0.17299999999999999</v>
          </cell>
          <cell r="CG233">
            <v>0.183</v>
          </cell>
          <cell r="CH233">
            <v>0.191</v>
          </cell>
          <cell r="CI233" t="str">
            <v>C</v>
          </cell>
          <cell r="CJ233" t="str">
            <v>C</v>
          </cell>
          <cell r="CK233" t="str">
            <v>C</v>
          </cell>
          <cell r="CL233" t="str">
            <v>N</v>
          </cell>
        </row>
        <row r="234">
          <cell r="B234" t="str">
            <v>10670.8</v>
          </cell>
          <cell r="C234" t="str">
            <v>PONCE DE LEON BLVD (US98/SR700)</v>
          </cell>
          <cell r="D234" t="str">
            <v>LANDFILL RD</v>
          </cell>
          <cell r="E234" t="str">
            <v>SUNCOAST PKWY NB RAMP</v>
          </cell>
          <cell r="F234" t="str">
            <v>080033</v>
          </cell>
          <cell r="G234" t="str">
            <v>E</v>
          </cell>
          <cell r="H234">
            <v>1.02</v>
          </cell>
          <cell r="I234">
            <v>128</v>
          </cell>
          <cell r="J234">
            <v>129</v>
          </cell>
          <cell r="K234">
            <v>131</v>
          </cell>
          <cell r="L234" t="str">
            <v>T</v>
          </cell>
          <cell r="M234" t="str">
            <v>T</v>
          </cell>
          <cell r="N234" t="str">
            <v>T</v>
          </cell>
          <cell r="O234" t="str">
            <v>C</v>
          </cell>
          <cell r="P234" t="str">
            <v>C</v>
          </cell>
          <cell r="Q234" t="str">
            <v>C</v>
          </cell>
          <cell r="R234" t="str">
            <v>NA</v>
          </cell>
          <cell r="S234" t="str">
            <v>NA</v>
          </cell>
          <cell r="T234" t="str">
            <v>NA</v>
          </cell>
          <cell r="U234">
            <v>5</v>
          </cell>
          <cell r="V234">
            <v>5</v>
          </cell>
          <cell r="W234">
            <v>5</v>
          </cell>
          <cell r="X234" t="str">
            <v>SR</v>
          </cell>
          <cell r="Y234" t="str">
            <v>SR</v>
          </cell>
          <cell r="Z234" t="str">
            <v>SR</v>
          </cell>
          <cell r="AA234">
            <v>0</v>
          </cell>
          <cell r="AB234">
            <v>0</v>
          </cell>
          <cell r="AC234">
            <v>0</v>
          </cell>
          <cell r="AD234" t="str">
            <v>N</v>
          </cell>
          <cell r="AE234" t="str">
            <v>N</v>
          </cell>
          <cell r="AF234" t="str">
            <v>N</v>
          </cell>
          <cell r="AG234" t="str">
            <v>4D</v>
          </cell>
          <cell r="AH234" t="str">
            <v>4D</v>
          </cell>
          <cell r="AI234" t="str">
            <v>4D</v>
          </cell>
          <cell r="AJ234">
            <v>0</v>
          </cell>
          <cell r="AK234">
            <v>0</v>
          </cell>
          <cell r="AL234">
            <v>0</v>
          </cell>
          <cell r="AM234">
            <v>9.8000000000000004E-2</v>
          </cell>
          <cell r="AN234">
            <v>9.8000000000000004E-2</v>
          </cell>
          <cell r="AO234">
            <v>9.8000000000000004E-2</v>
          </cell>
          <cell r="AP234">
            <v>0.55000000000000004</v>
          </cell>
          <cell r="AQ234">
            <v>0.55000000000000004</v>
          </cell>
          <cell r="AR234">
            <v>0.55000000000000004</v>
          </cell>
          <cell r="AS234">
            <v>0.88</v>
          </cell>
          <cell r="AT234">
            <v>0.88</v>
          </cell>
          <cell r="AU234">
            <v>0.88</v>
          </cell>
          <cell r="AV234">
            <v>4578</v>
          </cell>
          <cell r="AW234">
            <v>4858</v>
          </cell>
          <cell r="AX234">
            <v>5054</v>
          </cell>
          <cell r="AY234">
            <v>449</v>
          </cell>
          <cell r="AZ234">
            <v>476</v>
          </cell>
          <cell r="BA234">
            <v>495</v>
          </cell>
          <cell r="BB234">
            <v>4020</v>
          </cell>
          <cell r="BC234">
            <v>4020</v>
          </cell>
          <cell r="BD234">
            <v>4020</v>
          </cell>
          <cell r="BE234">
            <v>5790</v>
          </cell>
          <cell r="BF234">
            <v>5790</v>
          </cell>
          <cell r="BG234">
            <v>5790</v>
          </cell>
          <cell r="BH234">
            <v>0.112</v>
          </cell>
          <cell r="BI234">
            <v>0.11799999999999999</v>
          </cell>
          <cell r="BJ234">
            <v>0.123</v>
          </cell>
          <cell r="BK234">
            <v>7.8E-2</v>
          </cell>
          <cell r="BL234">
            <v>8.2000000000000003E-2</v>
          </cell>
          <cell r="BM234">
            <v>8.5000000000000006E-2</v>
          </cell>
          <cell r="BN234" t="str">
            <v>B</v>
          </cell>
          <cell r="BO234" t="str">
            <v>B</v>
          </cell>
          <cell r="BP234" t="str">
            <v>B</v>
          </cell>
          <cell r="BQ234" t="str">
            <v>NA</v>
          </cell>
          <cell r="BR234" t="str">
            <v>NA</v>
          </cell>
          <cell r="BS234" t="str">
            <v>NA</v>
          </cell>
          <cell r="BT234">
            <v>4851</v>
          </cell>
          <cell r="BU234">
            <v>5147</v>
          </cell>
          <cell r="BV234">
            <v>5355</v>
          </cell>
          <cell r="BW234">
            <v>4020</v>
          </cell>
          <cell r="BX234">
            <v>4020</v>
          </cell>
          <cell r="BY234">
            <v>4020</v>
          </cell>
          <cell r="BZ234">
            <v>5790</v>
          </cell>
          <cell r="CA234">
            <v>5790</v>
          </cell>
          <cell r="CB234">
            <v>5790</v>
          </cell>
          <cell r="CC234">
            <v>0.11799999999999999</v>
          </cell>
          <cell r="CD234">
            <v>0.125</v>
          </cell>
          <cell r="CE234">
            <v>0.13100000000000001</v>
          </cell>
          <cell r="CF234">
            <v>8.2000000000000003E-2</v>
          </cell>
          <cell r="CG234">
            <v>8.6999999999999994E-2</v>
          </cell>
          <cell r="CH234">
            <v>9.0999999999999998E-2</v>
          </cell>
          <cell r="CI234" t="str">
            <v>B</v>
          </cell>
          <cell r="CJ234" t="str">
            <v>B</v>
          </cell>
          <cell r="CK234" t="str">
            <v>B</v>
          </cell>
          <cell r="CL234" t="str">
            <v>N</v>
          </cell>
        </row>
        <row r="235">
          <cell r="B235" t="str">
            <v>10670.9</v>
          </cell>
          <cell r="C235" t="str">
            <v>PONCE DE LEON BLVD (US98/SR700)</v>
          </cell>
          <cell r="D235" t="str">
            <v>SUNCOAST PKWY NB RAMP</v>
          </cell>
          <cell r="E235" t="str">
            <v>SUNCOAST PKWY SB RAMP</v>
          </cell>
          <cell r="F235" t="str">
            <v>080033: 085308</v>
          </cell>
          <cell r="G235" t="str">
            <v>E</v>
          </cell>
          <cell r="H235">
            <v>1.02</v>
          </cell>
          <cell r="I235">
            <v>128</v>
          </cell>
          <cell r="J235">
            <v>129</v>
          </cell>
          <cell r="K235">
            <v>131</v>
          </cell>
          <cell r="L235" t="str">
            <v>T</v>
          </cell>
          <cell r="M235" t="str">
            <v>T</v>
          </cell>
          <cell r="N235" t="str">
            <v>T</v>
          </cell>
          <cell r="O235" t="str">
            <v>C</v>
          </cell>
          <cell r="P235" t="str">
            <v>C</v>
          </cell>
          <cell r="Q235" t="str">
            <v>C</v>
          </cell>
          <cell r="R235" t="str">
            <v>NA</v>
          </cell>
          <cell r="S235" t="str">
            <v>NA</v>
          </cell>
          <cell r="T235" t="str">
            <v>NA</v>
          </cell>
          <cell r="U235">
            <v>5</v>
          </cell>
          <cell r="V235">
            <v>5</v>
          </cell>
          <cell r="W235">
            <v>5</v>
          </cell>
          <cell r="X235" t="str">
            <v>SR</v>
          </cell>
          <cell r="Y235" t="str">
            <v>SR</v>
          </cell>
          <cell r="Z235" t="str">
            <v>SR</v>
          </cell>
          <cell r="AA235">
            <v>0</v>
          </cell>
          <cell r="AB235">
            <v>0</v>
          </cell>
          <cell r="AC235">
            <v>0</v>
          </cell>
          <cell r="AD235" t="str">
            <v>N</v>
          </cell>
          <cell r="AE235" t="str">
            <v>N</v>
          </cell>
          <cell r="AF235" t="str">
            <v>N</v>
          </cell>
          <cell r="AG235" t="str">
            <v>4D</v>
          </cell>
          <cell r="AH235" t="str">
            <v>4D</v>
          </cell>
          <cell r="AI235" t="str">
            <v>4D</v>
          </cell>
          <cell r="AJ235">
            <v>0</v>
          </cell>
          <cell r="AK235">
            <v>0</v>
          </cell>
          <cell r="AL235">
            <v>0</v>
          </cell>
          <cell r="AM235">
            <v>9.8000000000000004E-2</v>
          </cell>
          <cell r="AN235">
            <v>9.8000000000000004E-2</v>
          </cell>
          <cell r="AO235">
            <v>9.8000000000000004E-2</v>
          </cell>
          <cell r="AP235">
            <v>0.55000000000000004</v>
          </cell>
          <cell r="AQ235">
            <v>0.55000000000000004</v>
          </cell>
          <cell r="AR235">
            <v>0.55000000000000004</v>
          </cell>
          <cell r="AS235">
            <v>0.88</v>
          </cell>
          <cell r="AT235">
            <v>0.88</v>
          </cell>
          <cell r="AU235">
            <v>0.88</v>
          </cell>
          <cell r="AV235">
            <v>5722</v>
          </cell>
          <cell r="AW235">
            <v>6072</v>
          </cell>
          <cell r="AX235">
            <v>6318</v>
          </cell>
          <cell r="AY235">
            <v>561</v>
          </cell>
          <cell r="AZ235">
            <v>595</v>
          </cell>
          <cell r="BA235">
            <v>619</v>
          </cell>
          <cell r="BB235">
            <v>4020</v>
          </cell>
          <cell r="BC235">
            <v>4020</v>
          </cell>
          <cell r="BD235">
            <v>4020</v>
          </cell>
          <cell r="BE235">
            <v>5790</v>
          </cell>
          <cell r="BF235">
            <v>5790</v>
          </cell>
          <cell r="BG235">
            <v>5790</v>
          </cell>
          <cell r="BH235">
            <v>0.14000000000000001</v>
          </cell>
          <cell r="BI235">
            <v>0.14799999999999999</v>
          </cell>
          <cell r="BJ235">
            <v>0.154</v>
          </cell>
          <cell r="BK235">
            <v>9.7000000000000003E-2</v>
          </cell>
          <cell r="BL235">
            <v>0.10299999999999999</v>
          </cell>
          <cell r="BM235">
            <v>0.107</v>
          </cell>
          <cell r="BN235" t="str">
            <v>B</v>
          </cell>
          <cell r="BO235" t="str">
            <v>B</v>
          </cell>
          <cell r="BP235" t="str">
            <v>B</v>
          </cell>
          <cell r="BQ235" t="str">
            <v>NA</v>
          </cell>
          <cell r="BR235" t="str">
            <v>NA</v>
          </cell>
          <cell r="BS235" t="str">
            <v>NA</v>
          </cell>
          <cell r="BT235">
            <v>4851</v>
          </cell>
          <cell r="BU235">
            <v>5147</v>
          </cell>
          <cell r="BV235">
            <v>5355</v>
          </cell>
          <cell r="BW235">
            <v>4020</v>
          </cell>
          <cell r="BX235">
            <v>4020</v>
          </cell>
          <cell r="BY235">
            <v>4020</v>
          </cell>
          <cell r="BZ235">
            <v>5790</v>
          </cell>
          <cell r="CA235">
            <v>5790</v>
          </cell>
          <cell r="CB235">
            <v>5790</v>
          </cell>
          <cell r="CC235">
            <v>0.11799999999999999</v>
          </cell>
          <cell r="CD235">
            <v>0.125</v>
          </cell>
          <cell r="CE235">
            <v>0.13100000000000001</v>
          </cell>
          <cell r="CF235">
            <v>8.2000000000000003E-2</v>
          </cell>
          <cell r="CG235">
            <v>8.6999999999999994E-2</v>
          </cell>
          <cell r="CH235">
            <v>9.0999999999999998E-2</v>
          </cell>
          <cell r="CI235" t="str">
            <v>B</v>
          </cell>
          <cell r="CJ235" t="str">
            <v>B</v>
          </cell>
          <cell r="CK235" t="str">
            <v>B</v>
          </cell>
          <cell r="CL235" t="str">
            <v>N</v>
          </cell>
        </row>
        <row r="236">
          <cell r="B236" t="str">
            <v>10680.3</v>
          </cell>
          <cell r="C236" t="str">
            <v>PONCE DE LEON BLVD (US98/SR700)</v>
          </cell>
          <cell r="D236" t="str">
            <v>SUNCOAST PKWY SB RAMP</v>
          </cell>
          <cell r="E236" t="str">
            <v>SUNSHINE GROVE RD</v>
          </cell>
          <cell r="F236" t="str">
            <v>085308</v>
          </cell>
          <cell r="G236" t="str">
            <v>E</v>
          </cell>
          <cell r="H236">
            <v>1.02</v>
          </cell>
          <cell r="I236">
            <v>129</v>
          </cell>
          <cell r="J236">
            <v>130</v>
          </cell>
          <cell r="K236">
            <v>132</v>
          </cell>
          <cell r="L236" t="str">
            <v>T</v>
          </cell>
          <cell r="M236" t="str">
            <v>T</v>
          </cell>
          <cell r="N236" t="str">
            <v>T</v>
          </cell>
          <cell r="O236" t="str">
            <v>C</v>
          </cell>
          <cell r="P236" t="str">
            <v>C</v>
          </cell>
          <cell r="Q236" t="str">
            <v>C</v>
          </cell>
          <cell r="R236" t="str">
            <v>NA</v>
          </cell>
          <cell r="S236" t="str">
            <v>NA</v>
          </cell>
          <cell r="T236" t="str">
            <v>NA</v>
          </cell>
          <cell r="U236">
            <v>5</v>
          </cell>
          <cell r="V236">
            <v>5</v>
          </cell>
          <cell r="W236">
            <v>5</v>
          </cell>
          <cell r="X236" t="str">
            <v>SR</v>
          </cell>
          <cell r="Y236" t="str">
            <v>SR</v>
          </cell>
          <cell r="Z236" t="str">
            <v>SR</v>
          </cell>
          <cell r="AA236">
            <v>0</v>
          </cell>
          <cell r="AB236">
            <v>0</v>
          </cell>
          <cell r="AC236">
            <v>0</v>
          </cell>
          <cell r="AD236" t="str">
            <v>N</v>
          </cell>
          <cell r="AE236" t="str">
            <v>N</v>
          </cell>
          <cell r="AF236" t="str">
            <v>N</v>
          </cell>
          <cell r="AG236" t="str">
            <v>4D</v>
          </cell>
          <cell r="AH236" t="str">
            <v>4D</v>
          </cell>
          <cell r="AI236" t="str">
            <v>4D</v>
          </cell>
          <cell r="AJ236">
            <v>0</v>
          </cell>
          <cell r="AK236">
            <v>0</v>
          </cell>
          <cell r="AL236">
            <v>0</v>
          </cell>
          <cell r="AM236">
            <v>9.8000000000000004E-2</v>
          </cell>
          <cell r="AN236">
            <v>9.8000000000000004E-2</v>
          </cell>
          <cell r="AO236">
            <v>9.8000000000000004E-2</v>
          </cell>
          <cell r="AP236">
            <v>0.55000000000000004</v>
          </cell>
          <cell r="AQ236">
            <v>0.55000000000000004</v>
          </cell>
          <cell r="AR236">
            <v>0.55000000000000004</v>
          </cell>
          <cell r="AS236">
            <v>0.88</v>
          </cell>
          <cell r="AT236">
            <v>0.88</v>
          </cell>
          <cell r="AU236">
            <v>0.88</v>
          </cell>
          <cell r="AV236">
            <v>6867</v>
          </cell>
          <cell r="AW236">
            <v>7287</v>
          </cell>
          <cell r="AX236">
            <v>7581</v>
          </cell>
          <cell r="AY236">
            <v>673</v>
          </cell>
          <cell r="AZ236">
            <v>714</v>
          </cell>
          <cell r="BA236">
            <v>743</v>
          </cell>
          <cell r="BB236">
            <v>4020</v>
          </cell>
          <cell r="BC236">
            <v>4020</v>
          </cell>
          <cell r="BD236">
            <v>4020</v>
          </cell>
          <cell r="BE236">
            <v>5790</v>
          </cell>
          <cell r="BF236">
            <v>5790</v>
          </cell>
          <cell r="BG236">
            <v>5790</v>
          </cell>
          <cell r="BH236">
            <v>0.16700000000000001</v>
          </cell>
          <cell r="BI236">
            <v>0.17799999999999999</v>
          </cell>
          <cell r="BJ236">
            <v>0.185</v>
          </cell>
          <cell r="BK236">
            <v>0.11600000000000001</v>
          </cell>
          <cell r="BL236">
            <v>0.123</v>
          </cell>
          <cell r="BM236">
            <v>0.128</v>
          </cell>
          <cell r="BN236" t="str">
            <v>B</v>
          </cell>
          <cell r="BO236" t="str">
            <v>B</v>
          </cell>
          <cell r="BP236" t="str">
            <v>B</v>
          </cell>
          <cell r="BQ236" t="str">
            <v>NA</v>
          </cell>
          <cell r="BR236" t="str">
            <v>NA</v>
          </cell>
          <cell r="BS236" t="str">
            <v>NA</v>
          </cell>
          <cell r="BT236">
            <v>6867</v>
          </cell>
          <cell r="BU236">
            <v>7287</v>
          </cell>
          <cell r="BV236">
            <v>7581</v>
          </cell>
          <cell r="BW236">
            <v>4020</v>
          </cell>
          <cell r="BX236">
            <v>4020</v>
          </cell>
          <cell r="BY236">
            <v>4020</v>
          </cell>
          <cell r="BZ236">
            <v>5790</v>
          </cell>
          <cell r="CA236">
            <v>5790</v>
          </cell>
          <cell r="CB236">
            <v>5790</v>
          </cell>
          <cell r="CC236">
            <v>0.16700000000000001</v>
          </cell>
          <cell r="CD236">
            <v>0.17799999999999999</v>
          </cell>
          <cell r="CE236">
            <v>0.185</v>
          </cell>
          <cell r="CF236">
            <v>0.11600000000000001</v>
          </cell>
          <cell r="CG236">
            <v>0.123</v>
          </cell>
          <cell r="CH236">
            <v>0.128</v>
          </cell>
          <cell r="CI236" t="str">
            <v>B</v>
          </cell>
          <cell r="CJ236" t="str">
            <v>B</v>
          </cell>
          <cell r="CK236" t="str">
            <v>B</v>
          </cell>
          <cell r="CL236" t="str">
            <v>N</v>
          </cell>
        </row>
        <row r="237">
          <cell r="B237" t="str">
            <v>2820</v>
          </cell>
          <cell r="C237" t="str">
            <v>POWELL RD</v>
          </cell>
          <cell r="D237" t="str">
            <v>BARCLAY AVE</v>
          </cell>
          <cell r="E237" t="str">
            <v>CALIFORNIA ST</v>
          </cell>
          <cell r="F237" t="str">
            <v>95: 082029</v>
          </cell>
          <cell r="G237" t="str">
            <v>E</v>
          </cell>
          <cell r="H237">
            <v>1.02</v>
          </cell>
          <cell r="I237">
            <v>131</v>
          </cell>
          <cell r="J237">
            <v>132</v>
          </cell>
          <cell r="K237">
            <v>134</v>
          </cell>
          <cell r="L237" t="str">
            <v>T</v>
          </cell>
          <cell r="M237" t="str">
            <v>T</v>
          </cell>
          <cell r="N237" t="str">
            <v>T</v>
          </cell>
          <cell r="O237" t="str">
            <v>D</v>
          </cell>
          <cell r="P237" t="str">
            <v>D</v>
          </cell>
          <cell r="Q237" t="str">
            <v>D</v>
          </cell>
          <cell r="R237" t="str">
            <v>SA</v>
          </cell>
          <cell r="S237" t="str">
            <v>SA</v>
          </cell>
          <cell r="T237" t="str">
            <v>SA</v>
          </cell>
          <cell r="U237">
            <v>3</v>
          </cell>
          <cell r="V237">
            <v>3</v>
          </cell>
          <cell r="W237">
            <v>3</v>
          </cell>
          <cell r="X237" t="str">
            <v>CR</v>
          </cell>
          <cell r="Y237" t="str">
            <v>CR</v>
          </cell>
          <cell r="Z237" t="str">
            <v>CR</v>
          </cell>
          <cell r="AA237">
            <v>0</v>
          </cell>
          <cell r="AB237">
            <v>0</v>
          </cell>
          <cell r="AC237">
            <v>0</v>
          </cell>
          <cell r="AD237" t="str">
            <v>N</v>
          </cell>
          <cell r="AE237" t="str">
            <v>N</v>
          </cell>
          <cell r="AF237" t="str">
            <v>N</v>
          </cell>
          <cell r="AG237" t="str">
            <v>2U</v>
          </cell>
          <cell r="AH237" t="str">
            <v>2U</v>
          </cell>
          <cell r="AI237" t="str">
            <v>2U</v>
          </cell>
          <cell r="AJ237">
            <v>1</v>
          </cell>
          <cell r="AK237">
            <v>1</v>
          </cell>
          <cell r="AL237">
            <v>1</v>
          </cell>
          <cell r="AM237">
            <v>9.7000000000000003E-2</v>
          </cell>
          <cell r="AN237">
            <v>9.7000000000000003E-2</v>
          </cell>
          <cell r="AO237">
            <v>9.7000000000000003E-2</v>
          </cell>
          <cell r="AP237">
            <v>0.55000000000000004</v>
          </cell>
          <cell r="AQ237">
            <v>0.55000000000000004</v>
          </cell>
          <cell r="AR237">
            <v>0.55000000000000004</v>
          </cell>
          <cell r="AS237">
            <v>0.91</v>
          </cell>
          <cell r="AT237">
            <v>0.91</v>
          </cell>
          <cell r="AU237">
            <v>0.91</v>
          </cell>
          <cell r="AV237">
            <v>12098</v>
          </cell>
          <cell r="AW237">
            <v>12838</v>
          </cell>
          <cell r="AX237">
            <v>13357</v>
          </cell>
          <cell r="AY237">
            <v>1174</v>
          </cell>
          <cell r="AZ237">
            <v>1245</v>
          </cell>
          <cell r="BA237">
            <v>1296</v>
          </cell>
          <cell r="BB237">
            <v>1332</v>
          </cell>
          <cell r="BC237">
            <v>1332</v>
          </cell>
          <cell r="BD237">
            <v>1332</v>
          </cell>
          <cell r="BE237">
            <v>1332</v>
          </cell>
          <cell r="BF237">
            <v>1332</v>
          </cell>
          <cell r="BG237">
            <v>1332</v>
          </cell>
          <cell r="BH237">
            <v>0.88100000000000001</v>
          </cell>
          <cell r="BI237">
            <v>0.93500000000000005</v>
          </cell>
          <cell r="BJ237">
            <v>0.97299999999999998</v>
          </cell>
          <cell r="BK237">
            <v>0.88100000000000001</v>
          </cell>
          <cell r="BL237">
            <v>0.93500000000000005</v>
          </cell>
          <cell r="BM237">
            <v>0.97299999999999998</v>
          </cell>
          <cell r="BN237" t="str">
            <v>C</v>
          </cell>
          <cell r="BO237" t="str">
            <v>D</v>
          </cell>
          <cell r="BP237" t="str">
            <v>D</v>
          </cell>
          <cell r="BQ237" t="str">
            <v>SA</v>
          </cell>
          <cell r="BR237" t="str">
            <v>SA</v>
          </cell>
          <cell r="BS237" t="str">
            <v>SA</v>
          </cell>
          <cell r="BT237">
            <v>9413</v>
          </cell>
          <cell r="BU237">
            <v>9989</v>
          </cell>
          <cell r="BV237">
            <v>10393</v>
          </cell>
          <cell r="BW237">
            <v>1332</v>
          </cell>
          <cell r="BX237">
            <v>1332</v>
          </cell>
          <cell r="BY237">
            <v>1332</v>
          </cell>
          <cell r="BZ237">
            <v>1332</v>
          </cell>
          <cell r="CA237">
            <v>1332</v>
          </cell>
          <cell r="CB237">
            <v>1332</v>
          </cell>
          <cell r="CC237">
            <v>0.68500000000000005</v>
          </cell>
          <cell r="CD237">
            <v>0.72699999999999998</v>
          </cell>
          <cell r="CE237">
            <v>0.75700000000000001</v>
          </cell>
          <cell r="CF237">
            <v>0.68500000000000005</v>
          </cell>
          <cell r="CG237">
            <v>0.72699999999999998</v>
          </cell>
          <cell r="CH237">
            <v>0.75700000000000001</v>
          </cell>
          <cell r="CI237" t="str">
            <v>C</v>
          </cell>
          <cell r="CJ237" t="str">
            <v>C</v>
          </cell>
          <cell r="CK237" t="str">
            <v>C</v>
          </cell>
          <cell r="CL237" t="str">
            <v>N</v>
          </cell>
        </row>
        <row r="238">
          <cell r="B238" t="str">
            <v>2830</v>
          </cell>
          <cell r="C238" t="str">
            <v>POWELL RD</v>
          </cell>
          <cell r="D238" t="str">
            <v>CALIFORNIA ST</v>
          </cell>
          <cell r="E238" t="str">
            <v>BROAD ST (US41/SR45)</v>
          </cell>
          <cell r="F238" t="str">
            <v>48</v>
          </cell>
          <cell r="G238" t="str">
            <v>E</v>
          </cell>
          <cell r="H238">
            <v>1.02</v>
          </cell>
          <cell r="I238">
            <v>131</v>
          </cell>
          <cell r="J238">
            <v>132</v>
          </cell>
          <cell r="K238">
            <v>134</v>
          </cell>
          <cell r="L238" t="str">
            <v>T</v>
          </cell>
          <cell r="M238" t="str">
            <v>T</v>
          </cell>
          <cell r="N238" t="str">
            <v>T</v>
          </cell>
          <cell r="O238" t="str">
            <v>D</v>
          </cell>
          <cell r="P238" t="str">
            <v>D</v>
          </cell>
          <cell r="Q238" t="str">
            <v>D</v>
          </cell>
          <cell r="R238" t="str">
            <v>SA</v>
          </cell>
          <cell r="S238" t="str">
            <v>SA</v>
          </cell>
          <cell r="T238" t="str">
            <v>SA</v>
          </cell>
          <cell r="U238">
            <v>3</v>
          </cell>
          <cell r="V238">
            <v>3</v>
          </cell>
          <cell r="W238">
            <v>3</v>
          </cell>
          <cell r="X238" t="str">
            <v>CR</v>
          </cell>
          <cell r="Y238" t="str">
            <v>CR</v>
          </cell>
          <cell r="Z238" t="str">
            <v>CR</v>
          </cell>
          <cell r="AA238">
            <v>0</v>
          </cell>
          <cell r="AB238">
            <v>0</v>
          </cell>
          <cell r="AC238">
            <v>0</v>
          </cell>
          <cell r="AD238" t="str">
            <v>N</v>
          </cell>
          <cell r="AE238" t="str">
            <v>N</v>
          </cell>
          <cell r="AF238" t="str">
            <v>N</v>
          </cell>
          <cell r="AG238" t="str">
            <v>2U</v>
          </cell>
          <cell r="AH238" t="str">
            <v>2U</v>
          </cell>
          <cell r="AI238" t="str">
            <v>2U</v>
          </cell>
          <cell r="AJ238">
            <v>1</v>
          </cell>
          <cell r="AK238">
            <v>1</v>
          </cell>
          <cell r="AL238">
            <v>1</v>
          </cell>
          <cell r="AM238">
            <v>9.7000000000000003E-2</v>
          </cell>
          <cell r="AN238">
            <v>9.7000000000000003E-2</v>
          </cell>
          <cell r="AO238">
            <v>9.7000000000000003E-2</v>
          </cell>
          <cell r="AP238">
            <v>0.55000000000000004</v>
          </cell>
          <cell r="AQ238">
            <v>0.55000000000000004</v>
          </cell>
          <cell r="AR238">
            <v>0.55000000000000004</v>
          </cell>
          <cell r="AS238">
            <v>0.91</v>
          </cell>
          <cell r="AT238">
            <v>0.91</v>
          </cell>
          <cell r="AU238">
            <v>0.91</v>
          </cell>
          <cell r="AV238">
            <v>7126</v>
          </cell>
          <cell r="AW238">
            <v>7562</v>
          </cell>
          <cell r="AX238">
            <v>7867</v>
          </cell>
          <cell r="AY238">
            <v>691</v>
          </cell>
          <cell r="AZ238">
            <v>734</v>
          </cell>
          <cell r="BA238">
            <v>763</v>
          </cell>
          <cell r="BB238">
            <v>1332</v>
          </cell>
          <cell r="BC238">
            <v>1332</v>
          </cell>
          <cell r="BD238">
            <v>1332</v>
          </cell>
          <cell r="BE238">
            <v>1332</v>
          </cell>
          <cell r="BF238">
            <v>1332</v>
          </cell>
          <cell r="BG238">
            <v>1332</v>
          </cell>
          <cell r="BH238">
            <v>0.51900000000000002</v>
          </cell>
          <cell r="BI238">
            <v>0.55100000000000005</v>
          </cell>
          <cell r="BJ238">
            <v>0.57299999999999995</v>
          </cell>
          <cell r="BK238">
            <v>0.51900000000000002</v>
          </cell>
          <cell r="BL238">
            <v>0.55100000000000005</v>
          </cell>
          <cell r="BM238">
            <v>0.57299999999999995</v>
          </cell>
          <cell r="BN238" t="str">
            <v>B</v>
          </cell>
          <cell r="BO238" t="str">
            <v>B</v>
          </cell>
          <cell r="BP238" t="str">
            <v>B</v>
          </cell>
          <cell r="BQ238" t="str">
            <v>SA</v>
          </cell>
          <cell r="BR238" t="str">
            <v>SA</v>
          </cell>
          <cell r="BS238" t="str">
            <v>SA</v>
          </cell>
          <cell r="BT238">
            <v>9413</v>
          </cell>
          <cell r="BU238">
            <v>9989</v>
          </cell>
          <cell r="BV238">
            <v>10393</v>
          </cell>
          <cell r="BW238">
            <v>1332</v>
          </cell>
          <cell r="BX238">
            <v>1332</v>
          </cell>
          <cell r="BY238">
            <v>1332</v>
          </cell>
          <cell r="BZ238">
            <v>1332</v>
          </cell>
          <cell r="CA238">
            <v>1332</v>
          </cell>
          <cell r="CB238">
            <v>1332</v>
          </cell>
          <cell r="CC238">
            <v>0.68500000000000005</v>
          </cell>
          <cell r="CD238">
            <v>0.72699999999999998</v>
          </cell>
          <cell r="CE238">
            <v>0.75700000000000001</v>
          </cell>
          <cell r="CF238">
            <v>0.68500000000000005</v>
          </cell>
          <cell r="CG238">
            <v>0.72699999999999998</v>
          </cell>
          <cell r="CH238">
            <v>0.75700000000000001</v>
          </cell>
          <cell r="CI238" t="str">
            <v>C</v>
          </cell>
          <cell r="CJ238" t="str">
            <v>C</v>
          </cell>
          <cell r="CK238" t="str">
            <v>C</v>
          </cell>
          <cell r="CL238" t="str">
            <v>N</v>
          </cell>
        </row>
        <row r="239">
          <cell r="B239" t="str">
            <v>2840</v>
          </cell>
          <cell r="C239" t="str">
            <v>POWELL RD</v>
          </cell>
          <cell r="D239" t="str">
            <v>BROAD ST (US41/SR45)</v>
          </cell>
          <cell r="E239" t="str">
            <v>CULBREATH RD</v>
          </cell>
          <cell r="F239" t="str">
            <v>49: 082007</v>
          </cell>
          <cell r="G239" t="str">
            <v>E</v>
          </cell>
          <cell r="H239">
            <v>1.02</v>
          </cell>
          <cell r="I239">
            <v>132</v>
          </cell>
          <cell r="J239">
            <v>133</v>
          </cell>
          <cell r="K239">
            <v>135</v>
          </cell>
          <cell r="L239" t="str">
            <v>T</v>
          </cell>
          <cell r="M239" t="str">
            <v>T</v>
          </cell>
          <cell r="N239" t="str">
            <v>T</v>
          </cell>
          <cell r="O239" t="str">
            <v>D</v>
          </cell>
          <cell r="P239" t="str">
            <v>D</v>
          </cell>
          <cell r="Q239" t="str">
            <v>D</v>
          </cell>
          <cell r="R239" t="str">
            <v>NA</v>
          </cell>
          <cell r="S239" t="str">
            <v>NA</v>
          </cell>
          <cell r="T239" t="str">
            <v>NA</v>
          </cell>
          <cell r="U239">
            <v>4</v>
          </cell>
          <cell r="V239">
            <v>4</v>
          </cell>
          <cell r="W239">
            <v>4</v>
          </cell>
          <cell r="X239" t="str">
            <v>CR</v>
          </cell>
          <cell r="Y239" t="str">
            <v>CR</v>
          </cell>
          <cell r="Z239" t="str">
            <v>CR</v>
          </cell>
          <cell r="AA239">
            <v>0</v>
          </cell>
          <cell r="AB239">
            <v>0</v>
          </cell>
          <cell r="AC239">
            <v>0</v>
          </cell>
          <cell r="AD239" t="str">
            <v>N</v>
          </cell>
          <cell r="AE239" t="str">
            <v>N</v>
          </cell>
          <cell r="AF239" t="str">
            <v>N</v>
          </cell>
          <cell r="AG239" t="str">
            <v>2U</v>
          </cell>
          <cell r="AH239" t="str">
            <v>2U</v>
          </cell>
          <cell r="AI239" t="str">
            <v>2U</v>
          </cell>
          <cell r="AJ239">
            <v>0</v>
          </cell>
          <cell r="AK239">
            <v>0</v>
          </cell>
          <cell r="AL239">
            <v>0</v>
          </cell>
          <cell r="AM239">
            <v>0.1</v>
          </cell>
          <cell r="AN239">
            <v>0.1</v>
          </cell>
          <cell r="AO239">
            <v>0.1</v>
          </cell>
          <cell r="AP239">
            <v>0.55000000000000004</v>
          </cell>
          <cell r="AQ239">
            <v>0.55000000000000004</v>
          </cell>
          <cell r="AR239">
            <v>0.55000000000000004</v>
          </cell>
          <cell r="AS239">
            <v>0.89500000000000002</v>
          </cell>
          <cell r="AT239">
            <v>0.89500000000000002</v>
          </cell>
          <cell r="AU239">
            <v>0.89500000000000002</v>
          </cell>
          <cell r="AV239">
            <v>4289</v>
          </cell>
          <cell r="AW239">
            <v>4551</v>
          </cell>
          <cell r="AX239">
            <v>4735</v>
          </cell>
          <cell r="AY239">
            <v>429</v>
          </cell>
          <cell r="AZ239">
            <v>455</v>
          </cell>
          <cell r="BA239">
            <v>474</v>
          </cell>
          <cell r="BB239">
            <v>1500</v>
          </cell>
          <cell r="BC239">
            <v>1500</v>
          </cell>
          <cell r="BD239">
            <v>1500</v>
          </cell>
          <cell r="BE239">
            <v>1912</v>
          </cell>
          <cell r="BF239">
            <v>1912</v>
          </cell>
          <cell r="BG239">
            <v>1912</v>
          </cell>
          <cell r="BH239">
            <v>0.28599999999999998</v>
          </cell>
          <cell r="BI239">
            <v>0.30299999999999999</v>
          </cell>
          <cell r="BJ239">
            <v>0.316</v>
          </cell>
          <cell r="BK239">
            <v>0.224</v>
          </cell>
          <cell r="BL239">
            <v>0.23799999999999999</v>
          </cell>
          <cell r="BM239">
            <v>0.248</v>
          </cell>
          <cell r="BN239" t="str">
            <v>B</v>
          </cell>
          <cell r="BO239" t="str">
            <v>B</v>
          </cell>
          <cell r="BP239" t="str">
            <v>B</v>
          </cell>
          <cell r="BQ239" t="str">
            <v>NA</v>
          </cell>
          <cell r="BR239" t="str">
            <v>NA</v>
          </cell>
          <cell r="BS239" t="str">
            <v>NA</v>
          </cell>
          <cell r="BT239">
            <v>4250</v>
          </cell>
          <cell r="BU239">
            <v>4510</v>
          </cell>
          <cell r="BV239">
            <v>4692</v>
          </cell>
          <cell r="BW239">
            <v>2000</v>
          </cell>
          <cell r="BX239">
            <v>2000</v>
          </cell>
          <cell r="BY239">
            <v>2000</v>
          </cell>
          <cell r="BZ239">
            <v>2550</v>
          </cell>
          <cell r="CA239">
            <v>2550</v>
          </cell>
          <cell r="CB239">
            <v>2550</v>
          </cell>
          <cell r="CC239">
            <v>0.21199999999999999</v>
          </cell>
          <cell r="CD239">
            <v>0.22600000000000001</v>
          </cell>
          <cell r="CE239">
            <v>0.23400000000000001</v>
          </cell>
          <cell r="CF239">
            <v>0.16700000000000001</v>
          </cell>
          <cell r="CG239">
            <v>0.17699999999999999</v>
          </cell>
          <cell r="CH239">
            <v>0.184</v>
          </cell>
          <cell r="CI239" t="str">
            <v>B</v>
          </cell>
          <cell r="CJ239" t="str">
            <v>B</v>
          </cell>
          <cell r="CK239" t="str">
            <v>B</v>
          </cell>
          <cell r="CL239" t="str">
            <v>N</v>
          </cell>
        </row>
        <row r="240">
          <cell r="B240" t="str">
            <v>2850</v>
          </cell>
          <cell r="C240" t="str">
            <v>POWELL RD</v>
          </cell>
          <cell r="D240" t="str">
            <v>CULBREATH RD</v>
          </cell>
          <cell r="E240" t="str">
            <v>EMERSON RD</v>
          </cell>
          <cell r="F240" t="str">
            <v>49</v>
          </cell>
          <cell r="G240" t="str">
            <v>E</v>
          </cell>
          <cell r="H240">
            <v>1.02</v>
          </cell>
          <cell r="I240">
            <v>132</v>
          </cell>
          <cell r="J240">
            <v>133</v>
          </cell>
          <cell r="K240">
            <v>135</v>
          </cell>
          <cell r="L240" t="str">
            <v>T</v>
          </cell>
          <cell r="M240" t="str">
            <v>T</v>
          </cell>
          <cell r="N240" t="str">
            <v>T</v>
          </cell>
          <cell r="O240" t="str">
            <v>D</v>
          </cell>
          <cell r="P240" t="str">
            <v>D</v>
          </cell>
          <cell r="Q240" t="str">
            <v>D</v>
          </cell>
          <cell r="R240" t="str">
            <v>NA</v>
          </cell>
          <cell r="S240" t="str">
            <v>NA</v>
          </cell>
          <cell r="T240" t="str">
            <v>NA</v>
          </cell>
          <cell r="U240">
            <v>4</v>
          </cell>
          <cell r="V240">
            <v>4</v>
          </cell>
          <cell r="W240">
            <v>4</v>
          </cell>
          <cell r="X240" t="str">
            <v>CR</v>
          </cell>
          <cell r="Y240" t="str">
            <v>CR</v>
          </cell>
          <cell r="Z240" t="str">
            <v>CR</v>
          </cell>
          <cell r="AA240">
            <v>0</v>
          </cell>
          <cell r="AB240">
            <v>0</v>
          </cell>
          <cell r="AC240">
            <v>0</v>
          </cell>
          <cell r="AD240" t="str">
            <v>N</v>
          </cell>
          <cell r="AE240" t="str">
            <v>N</v>
          </cell>
          <cell r="AF240" t="str">
            <v>N</v>
          </cell>
          <cell r="AG240" t="str">
            <v>2U</v>
          </cell>
          <cell r="AH240" t="str">
            <v>2U</v>
          </cell>
          <cell r="AI240" t="str">
            <v>2U</v>
          </cell>
          <cell r="AJ240">
            <v>0</v>
          </cell>
          <cell r="AK240">
            <v>0</v>
          </cell>
          <cell r="AL240">
            <v>0</v>
          </cell>
          <cell r="AM240">
            <v>0.1</v>
          </cell>
          <cell r="AN240">
            <v>0.1</v>
          </cell>
          <cell r="AO240">
            <v>0.1</v>
          </cell>
          <cell r="AP240">
            <v>0.55000000000000004</v>
          </cell>
          <cell r="AQ240">
            <v>0.55000000000000004</v>
          </cell>
          <cell r="AR240">
            <v>0.55000000000000004</v>
          </cell>
          <cell r="AS240">
            <v>0.89500000000000002</v>
          </cell>
          <cell r="AT240">
            <v>0.89500000000000002</v>
          </cell>
          <cell r="AU240">
            <v>0.89500000000000002</v>
          </cell>
          <cell r="AV240">
            <v>3999</v>
          </cell>
          <cell r="AW240">
            <v>4244</v>
          </cell>
          <cell r="AX240">
            <v>4416</v>
          </cell>
          <cell r="AY240">
            <v>400</v>
          </cell>
          <cell r="AZ240">
            <v>424</v>
          </cell>
          <cell r="BA240">
            <v>442</v>
          </cell>
          <cell r="BB240">
            <v>1500</v>
          </cell>
          <cell r="BC240">
            <v>1500</v>
          </cell>
          <cell r="BD240">
            <v>1500</v>
          </cell>
          <cell r="BE240">
            <v>1912</v>
          </cell>
          <cell r="BF240">
            <v>1912</v>
          </cell>
          <cell r="BG240">
            <v>1912</v>
          </cell>
          <cell r="BH240">
            <v>0.26700000000000002</v>
          </cell>
          <cell r="BI240">
            <v>0.28299999999999997</v>
          </cell>
          <cell r="BJ240">
            <v>0.29499999999999998</v>
          </cell>
          <cell r="BK240">
            <v>0.20899999999999999</v>
          </cell>
          <cell r="BL240">
            <v>0.222</v>
          </cell>
          <cell r="BM240">
            <v>0.23100000000000001</v>
          </cell>
          <cell r="BN240" t="str">
            <v>B</v>
          </cell>
          <cell r="BO240" t="str">
            <v>B</v>
          </cell>
          <cell r="BP240" t="str">
            <v>B</v>
          </cell>
          <cell r="BQ240" t="str">
            <v>NA</v>
          </cell>
          <cell r="BR240" t="str">
            <v>NA</v>
          </cell>
          <cell r="BS240" t="str">
            <v>NA</v>
          </cell>
          <cell r="BT240">
            <v>4250</v>
          </cell>
          <cell r="BU240">
            <v>4510</v>
          </cell>
          <cell r="BV240">
            <v>4692</v>
          </cell>
          <cell r="BW240">
            <v>2000</v>
          </cell>
          <cell r="BX240">
            <v>2000</v>
          </cell>
          <cell r="BY240">
            <v>2000</v>
          </cell>
          <cell r="BZ240">
            <v>2550</v>
          </cell>
          <cell r="CA240">
            <v>2550</v>
          </cell>
          <cell r="CB240">
            <v>2550</v>
          </cell>
          <cell r="CC240">
            <v>0.21199999999999999</v>
          </cell>
          <cell r="CD240">
            <v>0.22600000000000001</v>
          </cell>
          <cell r="CE240">
            <v>0.23400000000000001</v>
          </cell>
          <cell r="CF240">
            <v>0.16700000000000001</v>
          </cell>
          <cell r="CG240">
            <v>0.17699999999999999</v>
          </cell>
          <cell r="CH240">
            <v>0.184</v>
          </cell>
          <cell r="CI240" t="str">
            <v>B</v>
          </cell>
          <cell r="CJ240" t="str">
            <v>B</v>
          </cell>
          <cell r="CK240" t="str">
            <v>B</v>
          </cell>
          <cell r="CL240" t="str">
            <v>N</v>
          </cell>
        </row>
        <row r="241">
          <cell r="B241" t="str">
            <v>2860</v>
          </cell>
          <cell r="C241" t="str">
            <v>POWELL RD</v>
          </cell>
          <cell r="D241" t="str">
            <v>EMERSON RD</v>
          </cell>
          <cell r="E241" t="str">
            <v>CEDAR LN</v>
          </cell>
          <cell r="F241" t="str">
            <v>50</v>
          </cell>
          <cell r="G241" t="str">
            <v>A</v>
          </cell>
          <cell r="H241">
            <v>1.0119</v>
          </cell>
          <cell r="I241">
            <v>133</v>
          </cell>
          <cell r="J241">
            <v>134</v>
          </cell>
          <cell r="K241">
            <v>136</v>
          </cell>
          <cell r="L241" t="str">
            <v>T</v>
          </cell>
          <cell r="M241" t="str">
            <v>T</v>
          </cell>
          <cell r="N241" t="str">
            <v>T</v>
          </cell>
          <cell r="O241" t="str">
            <v>D</v>
          </cell>
          <cell r="P241" t="str">
            <v>D</v>
          </cell>
          <cell r="Q241" t="str">
            <v>D</v>
          </cell>
          <cell r="R241" t="str">
            <v>NA</v>
          </cell>
          <cell r="S241" t="str">
            <v>NA</v>
          </cell>
          <cell r="T241" t="str">
            <v>NA</v>
          </cell>
          <cell r="U241">
            <v>5</v>
          </cell>
          <cell r="V241">
            <v>5</v>
          </cell>
          <cell r="W241">
            <v>5</v>
          </cell>
          <cell r="X241" t="str">
            <v>CR</v>
          </cell>
          <cell r="Y241" t="str">
            <v>CR</v>
          </cell>
          <cell r="Z241" t="str">
            <v>CR</v>
          </cell>
          <cell r="AA241">
            <v>0</v>
          </cell>
          <cell r="AB241">
            <v>0</v>
          </cell>
          <cell r="AC241">
            <v>0</v>
          </cell>
          <cell r="AD241" t="str">
            <v>N</v>
          </cell>
          <cell r="AE241" t="str">
            <v>N</v>
          </cell>
          <cell r="AF241" t="str">
            <v>N</v>
          </cell>
          <cell r="AG241" t="str">
            <v>2U</v>
          </cell>
          <cell r="AH241" t="str">
            <v>2U</v>
          </cell>
          <cell r="AI241" t="str">
            <v>2U</v>
          </cell>
          <cell r="AJ241">
            <v>0</v>
          </cell>
          <cell r="AK241">
            <v>0</v>
          </cell>
          <cell r="AL241">
            <v>0</v>
          </cell>
          <cell r="AM241">
            <v>9.8000000000000004E-2</v>
          </cell>
          <cell r="AN241">
            <v>9.8000000000000004E-2</v>
          </cell>
          <cell r="AO241">
            <v>9.8000000000000004E-2</v>
          </cell>
          <cell r="AP241">
            <v>0.55000000000000004</v>
          </cell>
          <cell r="AQ241">
            <v>0.55000000000000004</v>
          </cell>
          <cell r="AR241">
            <v>0.55000000000000004</v>
          </cell>
          <cell r="AS241">
            <v>0.88</v>
          </cell>
          <cell r="AT241">
            <v>0.88</v>
          </cell>
          <cell r="AU241">
            <v>0.88</v>
          </cell>
          <cell r="AV241">
            <v>2048</v>
          </cell>
          <cell r="AW241">
            <v>2122</v>
          </cell>
          <cell r="AX241">
            <v>2173</v>
          </cell>
          <cell r="AY241">
            <v>201</v>
          </cell>
          <cell r="AZ241">
            <v>208</v>
          </cell>
          <cell r="BA241">
            <v>213</v>
          </cell>
          <cell r="BB241">
            <v>1012</v>
          </cell>
          <cell r="BC241">
            <v>1012</v>
          </cell>
          <cell r="BD241">
            <v>1012</v>
          </cell>
          <cell r="BE241">
            <v>2025</v>
          </cell>
          <cell r="BF241">
            <v>2025</v>
          </cell>
          <cell r="BG241">
            <v>2025</v>
          </cell>
          <cell r="BH241">
            <v>0.19900000000000001</v>
          </cell>
          <cell r="BI241">
            <v>0.20599999999999999</v>
          </cell>
          <cell r="BJ241">
            <v>0.21</v>
          </cell>
          <cell r="BK241">
            <v>9.9000000000000005E-2</v>
          </cell>
          <cell r="BL241">
            <v>0.10299999999999999</v>
          </cell>
          <cell r="BM241">
            <v>0.105</v>
          </cell>
          <cell r="BN241" t="str">
            <v>B</v>
          </cell>
          <cell r="BO241" t="str">
            <v>B</v>
          </cell>
          <cell r="BP241" t="str">
            <v>B</v>
          </cell>
          <cell r="BQ241" t="str">
            <v>NA</v>
          </cell>
          <cell r="BR241" t="str">
            <v>NA</v>
          </cell>
          <cell r="BS241" t="str">
            <v>NA</v>
          </cell>
          <cell r="BT241">
            <v>1979</v>
          </cell>
          <cell r="BU241">
            <v>2122</v>
          </cell>
          <cell r="BV241">
            <v>2173</v>
          </cell>
          <cell r="BW241">
            <v>1350</v>
          </cell>
          <cell r="BX241">
            <v>1350</v>
          </cell>
          <cell r="BY241">
            <v>1350</v>
          </cell>
          <cell r="BZ241">
            <v>2700</v>
          </cell>
          <cell r="CA241">
            <v>2700</v>
          </cell>
          <cell r="CB241">
            <v>2700</v>
          </cell>
          <cell r="CC241">
            <v>0.14399999999999999</v>
          </cell>
          <cell r="CD241">
            <v>0.154</v>
          </cell>
          <cell r="CE241">
            <v>0.158</v>
          </cell>
          <cell r="CF241">
            <v>7.1999999999999995E-2</v>
          </cell>
          <cell r="CG241">
            <v>7.6999999999999999E-2</v>
          </cell>
          <cell r="CH241">
            <v>7.9000000000000001E-2</v>
          </cell>
          <cell r="CI241" t="str">
            <v>B</v>
          </cell>
          <cell r="CJ241" t="str">
            <v>B</v>
          </cell>
          <cell r="CK241" t="str">
            <v>B</v>
          </cell>
          <cell r="CL241" t="str">
            <v>N</v>
          </cell>
        </row>
        <row r="242">
          <cell r="B242" t="str">
            <v>2870</v>
          </cell>
          <cell r="C242" t="str">
            <v>POWELL RD</v>
          </cell>
          <cell r="D242" t="str">
            <v>CEDAR LN</v>
          </cell>
          <cell r="E242" t="str">
            <v>SPRING LAKE HWY</v>
          </cell>
          <cell r="F242" t="str">
            <v>50: 082026</v>
          </cell>
          <cell r="G242" t="str">
            <v>E</v>
          </cell>
          <cell r="H242">
            <v>1.02</v>
          </cell>
          <cell r="I242">
            <v>133</v>
          </cell>
          <cell r="J242">
            <v>135</v>
          </cell>
          <cell r="K242">
            <v>137</v>
          </cell>
          <cell r="L242" t="str">
            <v>T</v>
          </cell>
          <cell r="M242" t="str">
            <v>T</v>
          </cell>
          <cell r="N242" t="str">
            <v>T</v>
          </cell>
          <cell r="O242" t="str">
            <v>D</v>
          </cell>
          <cell r="P242" t="str">
            <v>D</v>
          </cell>
          <cell r="Q242" t="str">
            <v>D</v>
          </cell>
          <cell r="R242" t="str">
            <v>NA</v>
          </cell>
          <cell r="S242" t="str">
            <v>NA</v>
          </cell>
          <cell r="T242" t="str">
            <v>NA</v>
          </cell>
          <cell r="U242">
            <v>5</v>
          </cell>
          <cell r="V242">
            <v>5</v>
          </cell>
          <cell r="W242">
            <v>5</v>
          </cell>
          <cell r="X242" t="str">
            <v>CR</v>
          </cell>
          <cell r="Y242" t="str">
            <v>CR</v>
          </cell>
          <cell r="Z242" t="str">
            <v>CR</v>
          </cell>
          <cell r="AA242">
            <v>0</v>
          </cell>
          <cell r="AB242">
            <v>0</v>
          </cell>
          <cell r="AC242">
            <v>0</v>
          </cell>
          <cell r="AD242" t="str">
            <v>N</v>
          </cell>
          <cell r="AE242" t="str">
            <v>N</v>
          </cell>
          <cell r="AF242" t="str">
            <v>N</v>
          </cell>
          <cell r="AG242" t="str">
            <v>2U</v>
          </cell>
          <cell r="AH242" t="str">
            <v>2U</v>
          </cell>
          <cell r="AI242" t="str">
            <v>2U</v>
          </cell>
          <cell r="AJ242">
            <v>0</v>
          </cell>
          <cell r="AK242">
            <v>0</v>
          </cell>
          <cell r="AL242">
            <v>0</v>
          </cell>
          <cell r="AM242">
            <v>9.8000000000000004E-2</v>
          </cell>
          <cell r="AN242">
            <v>9.8000000000000004E-2</v>
          </cell>
          <cell r="AO242">
            <v>9.8000000000000004E-2</v>
          </cell>
          <cell r="AP242">
            <v>0.55000000000000004</v>
          </cell>
          <cell r="AQ242">
            <v>0.55000000000000004</v>
          </cell>
          <cell r="AR242">
            <v>0.55000000000000004</v>
          </cell>
          <cell r="AS242">
            <v>0.88</v>
          </cell>
          <cell r="AT242">
            <v>0.88</v>
          </cell>
          <cell r="AU242">
            <v>0.88</v>
          </cell>
          <cell r="AV242">
            <v>1911</v>
          </cell>
          <cell r="AW242">
            <v>2028</v>
          </cell>
          <cell r="AX242">
            <v>2110</v>
          </cell>
          <cell r="AY242">
            <v>187</v>
          </cell>
          <cell r="AZ242">
            <v>199</v>
          </cell>
          <cell r="BA242">
            <v>207</v>
          </cell>
          <cell r="BB242">
            <v>1012</v>
          </cell>
          <cell r="BC242">
            <v>1012</v>
          </cell>
          <cell r="BD242">
            <v>1012</v>
          </cell>
          <cell r="BE242">
            <v>2025</v>
          </cell>
          <cell r="BF242">
            <v>2025</v>
          </cell>
          <cell r="BG242">
            <v>2025</v>
          </cell>
          <cell r="BH242">
            <v>0.185</v>
          </cell>
          <cell r="BI242">
            <v>0.19700000000000001</v>
          </cell>
          <cell r="BJ242">
            <v>0.20499999999999999</v>
          </cell>
          <cell r="BK242">
            <v>9.1999999999999998E-2</v>
          </cell>
          <cell r="BL242">
            <v>9.8000000000000004E-2</v>
          </cell>
          <cell r="BM242">
            <v>0.10199999999999999</v>
          </cell>
          <cell r="BN242" t="str">
            <v>B</v>
          </cell>
          <cell r="BO242" t="str">
            <v>B</v>
          </cell>
          <cell r="BP242" t="str">
            <v>B</v>
          </cell>
          <cell r="BQ242" t="str">
            <v>NA</v>
          </cell>
          <cell r="BR242" t="str">
            <v>NA</v>
          </cell>
          <cell r="BS242" t="str">
            <v>NA</v>
          </cell>
          <cell r="BT242">
            <v>1979</v>
          </cell>
          <cell r="BU242">
            <v>2028</v>
          </cell>
          <cell r="BV242">
            <v>2110</v>
          </cell>
          <cell r="BW242">
            <v>1350</v>
          </cell>
          <cell r="BX242">
            <v>1350</v>
          </cell>
          <cell r="BY242">
            <v>1350</v>
          </cell>
          <cell r="BZ242">
            <v>2700</v>
          </cell>
          <cell r="CA242">
            <v>2700</v>
          </cell>
          <cell r="CB242">
            <v>2700</v>
          </cell>
          <cell r="CC242">
            <v>0.14399999999999999</v>
          </cell>
          <cell r="CD242">
            <v>0.14699999999999999</v>
          </cell>
          <cell r="CE242">
            <v>0.153</v>
          </cell>
          <cell r="CF242">
            <v>7.1999999999999995E-2</v>
          </cell>
          <cell r="CG242">
            <v>7.3999999999999996E-2</v>
          </cell>
          <cell r="CH242">
            <v>7.6999999999999999E-2</v>
          </cell>
          <cell r="CI242" t="str">
            <v>B</v>
          </cell>
          <cell r="CJ242" t="str">
            <v>B</v>
          </cell>
          <cell r="CK242" t="str">
            <v>B</v>
          </cell>
          <cell r="CL242" t="str">
            <v>N</v>
          </cell>
        </row>
        <row r="243">
          <cell r="B243" t="str">
            <v>20450.1</v>
          </cell>
          <cell r="C243" t="str">
            <v>RESTER DR</v>
          </cell>
          <cell r="D243" t="str">
            <v>KEN AUSTIN PKWY</v>
          </cell>
          <cell r="E243" t="str">
            <v>N SUNCOAST PKWY (SR589)</v>
          </cell>
          <cell r="F243" t="str">
            <v/>
          </cell>
          <cell r="G243" t="str">
            <v>E</v>
          </cell>
          <cell r="H243">
            <v>1.02</v>
          </cell>
          <cell r="I243">
            <v>134</v>
          </cell>
          <cell r="J243">
            <v>136</v>
          </cell>
          <cell r="K243">
            <v>138</v>
          </cell>
          <cell r="L243" t="str">
            <v>T</v>
          </cell>
          <cell r="M243" t="str">
            <v>T</v>
          </cell>
          <cell r="N243" t="str">
            <v>T</v>
          </cell>
          <cell r="O243" t="str">
            <v>D</v>
          </cell>
          <cell r="P243" t="str">
            <v>D</v>
          </cell>
          <cell r="Q243" t="str">
            <v>D</v>
          </cell>
          <cell r="R243" t="str">
            <v>NMC</v>
          </cell>
          <cell r="S243" t="str">
            <v>NMC</v>
          </cell>
          <cell r="T243" t="str">
            <v>NMC</v>
          </cell>
          <cell r="U243">
            <v>3</v>
          </cell>
          <cell r="V243">
            <v>3</v>
          </cell>
          <cell r="W243">
            <v>3</v>
          </cell>
          <cell r="X243" t="str">
            <v>CR</v>
          </cell>
          <cell r="Y243" t="str">
            <v>CR</v>
          </cell>
          <cell r="Z243" t="str">
            <v>CR</v>
          </cell>
          <cell r="AA243">
            <v>0</v>
          </cell>
          <cell r="AB243">
            <v>0</v>
          </cell>
          <cell r="AC243">
            <v>0</v>
          </cell>
          <cell r="AD243" t="str">
            <v>N</v>
          </cell>
          <cell r="AE243" t="str">
            <v>N</v>
          </cell>
          <cell r="AF243" t="str">
            <v>N</v>
          </cell>
          <cell r="AG243" t="str">
            <v>2U</v>
          </cell>
          <cell r="AH243" t="str">
            <v>2U</v>
          </cell>
          <cell r="AI243" t="str">
            <v>2U</v>
          </cell>
          <cell r="AJ243">
            <v>0</v>
          </cell>
          <cell r="AK243">
            <v>0</v>
          </cell>
          <cell r="AL243">
            <v>0</v>
          </cell>
          <cell r="AM243">
            <v>9.5000000000000001E-2</v>
          </cell>
          <cell r="AN243">
            <v>9.5000000000000001E-2</v>
          </cell>
          <cell r="AO243">
            <v>9.5000000000000001E-2</v>
          </cell>
          <cell r="AP243">
            <v>0.55000000000000004</v>
          </cell>
          <cell r="AQ243">
            <v>0.55000000000000004</v>
          </cell>
          <cell r="AR243">
            <v>0.55000000000000004</v>
          </cell>
          <cell r="AS243">
            <v>0.92500000000000004</v>
          </cell>
          <cell r="AT243">
            <v>0.92500000000000004</v>
          </cell>
          <cell r="AU243">
            <v>0.92500000000000004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1938</v>
          </cell>
          <cell r="BC243">
            <v>1938</v>
          </cell>
          <cell r="BD243">
            <v>1938</v>
          </cell>
          <cell r="BE243">
            <v>2460</v>
          </cell>
          <cell r="BF243">
            <v>2460</v>
          </cell>
          <cell r="BG243">
            <v>2460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Q243" t="str">
            <v>NMC</v>
          </cell>
          <cell r="BR243" t="str">
            <v>NMC</v>
          </cell>
          <cell r="BS243" t="str">
            <v>NMC</v>
          </cell>
          <cell r="BT243">
            <v>0</v>
          </cell>
          <cell r="BU243">
            <v>0</v>
          </cell>
          <cell r="BV243">
            <v>0</v>
          </cell>
          <cell r="BW243">
            <v>2040</v>
          </cell>
          <cell r="BX243">
            <v>2040</v>
          </cell>
          <cell r="BY243">
            <v>2040</v>
          </cell>
          <cell r="BZ243">
            <v>2590</v>
          </cell>
          <cell r="CA243">
            <v>2590</v>
          </cell>
          <cell r="CB243">
            <v>2590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L243" t="str">
            <v>N</v>
          </cell>
        </row>
        <row r="244">
          <cell r="B244" t="str">
            <v>5010</v>
          </cell>
          <cell r="C244" t="str">
            <v>RIDGE MANOR BLVD</v>
          </cell>
          <cell r="D244" t="str">
            <v>CORTEZ BLVD (SR50)</v>
          </cell>
          <cell r="E244" t="str">
            <v>TREIMAN BLVD (US301/SR35)</v>
          </cell>
          <cell r="F244" t="str">
            <v>84</v>
          </cell>
          <cell r="G244" t="str">
            <v>A</v>
          </cell>
          <cell r="H244">
            <v>1.0165</v>
          </cell>
          <cell r="I244">
            <v>135</v>
          </cell>
          <cell r="J244">
            <v>137</v>
          </cell>
          <cell r="K244">
            <v>139</v>
          </cell>
          <cell r="L244" t="str">
            <v>T</v>
          </cell>
          <cell r="M244" t="str">
            <v>T</v>
          </cell>
          <cell r="N244" t="str">
            <v>T</v>
          </cell>
          <cell r="O244" t="str">
            <v>D</v>
          </cell>
          <cell r="P244" t="str">
            <v>D</v>
          </cell>
          <cell r="Q244" t="str">
            <v>D</v>
          </cell>
          <cell r="R244" t="str">
            <v>NA</v>
          </cell>
          <cell r="S244" t="str">
            <v>NA</v>
          </cell>
          <cell r="T244" t="str">
            <v>NA</v>
          </cell>
          <cell r="U244">
            <v>4</v>
          </cell>
          <cell r="V244">
            <v>4</v>
          </cell>
          <cell r="W244">
            <v>4</v>
          </cell>
          <cell r="X244" t="str">
            <v>CR</v>
          </cell>
          <cell r="Y244" t="str">
            <v>CR</v>
          </cell>
          <cell r="Z244" t="str">
            <v>CR</v>
          </cell>
          <cell r="AA244">
            <v>0</v>
          </cell>
          <cell r="AB244">
            <v>0</v>
          </cell>
          <cell r="AC244">
            <v>0</v>
          </cell>
          <cell r="AD244" t="str">
            <v>N</v>
          </cell>
          <cell r="AE244" t="str">
            <v>N</v>
          </cell>
          <cell r="AF244" t="str">
            <v>N</v>
          </cell>
          <cell r="AG244" t="str">
            <v>2U</v>
          </cell>
          <cell r="AH244" t="str">
            <v>2U</v>
          </cell>
          <cell r="AI244" t="str">
            <v>2U</v>
          </cell>
          <cell r="AJ244">
            <v>0</v>
          </cell>
          <cell r="AK244">
            <v>0</v>
          </cell>
          <cell r="AL244">
            <v>0</v>
          </cell>
          <cell r="AM244">
            <v>0.1</v>
          </cell>
          <cell r="AN244">
            <v>0.1</v>
          </cell>
          <cell r="AO244">
            <v>0.1</v>
          </cell>
          <cell r="AP244">
            <v>0.55000000000000004</v>
          </cell>
          <cell r="AQ244">
            <v>0.55000000000000004</v>
          </cell>
          <cell r="AR244">
            <v>0.55000000000000004</v>
          </cell>
          <cell r="AS244">
            <v>0.89500000000000002</v>
          </cell>
          <cell r="AT244">
            <v>0.89500000000000002</v>
          </cell>
          <cell r="AU244">
            <v>0.89500000000000002</v>
          </cell>
          <cell r="AV244">
            <v>1230</v>
          </cell>
          <cell r="AW244">
            <v>1292</v>
          </cell>
          <cell r="AX244">
            <v>1335</v>
          </cell>
          <cell r="AY244">
            <v>123</v>
          </cell>
          <cell r="AZ244">
            <v>129</v>
          </cell>
          <cell r="BA244">
            <v>134</v>
          </cell>
          <cell r="BB244">
            <v>1500</v>
          </cell>
          <cell r="BC244">
            <v>1500</v>
          </cell>
          <cell r="BD244">
            <v>1500</v>
          </cell>
          <cell r="BE244">
            <v>1912</v>
          </cell>
          <cell r="BF244">
            <v>1912</v>
          </cell>
          <cell r="BG244">
            <v>1912</v>
          </cell>
          <cell r="BH244">
            <v>8.2000000000000003E-2</v>
          </cell>
          <cell r="BI244">
            <v>8.5999999999999993E-2</v>
          </cell>
          <cell r="BJ244">
            <v>8.8999999999999996E-2</v>
          </cell>
          <cell r="BK244">
            <v>6.4000000000000001E-2</v>
          </cell>
          <cell r="BL244">
            <v>6.7000000000000004E-2</v>
          </cell>
          <cell r="BM244">
            <v>7.0000000000000007E-2</v>
          </cell>
          <cell r="BN244" t="str">
            <v>B</v>
          </cell>
          <cell r="BO244" t="str">
            <v>B</v>
          </cell>
          <cell r="BP244" t="str">
            <v>B</v>
          </cell>
          <cell r="BQ244" t="str">
            <v>NA</v>
          </cell>
          <cell r="BR244" t="str">
            <v>NA</v>
          </cell>
          <cell r="BS244" t="str">
            <v>NA</v>
          </cell>
          <cell r="BT244">
            <v>1230</v>
          </cell>
          <cell r="BU244">
            <v>1292</v>
          </cell>
          <cell r="BV244">
            <v>1335</v>
          </cell>
          <cell r="BW244">
            <v>2000</v>
          </cell>
          <cell r="BX244">
            <v>2000</v>
          </cell>
          <cell r="BY244">
            <v>2000</v>
          </cell>
          <cell r="BZ244">
            <v>2550</v>
          </cell>
          <cell r="CA244">
            <v>2550</v>
          </cell>
          <cell r="CB244">
            <v>2550</v>
          </cell>
          <cell r="CC244">
            <v>6.2E-2</v>
          </cell>
          <cell r="CD244">
            <v>6.4000000000000001E-2</v>
          </cell>
          <cell r="CE244">
            <v>6.7000000000000004E-2</v>
          </cell>
          <cell r="CF244">
            <v>4.8000000000000001E-2</v>
          </cell>
          <cell r="CG244">
            <v>5.0999999999999997E-2</v>
          </cell>
          <cell r="CH244">
            <v>5.2999999999999999E-2</v>
          </cell>
          <cell r="CI244" t="str">
            <v>B</v>
          </cell>
          <cell r="CJ244" t="str">
            <v>B</v>
          </cell>
          <cell r="CK244" t="str">
            <v>B</v>
          </cell>
          <cell r="CL244" t="str">
            <v>N</v>
          </cell>
        </row>
        <row r="245">
          <cell r="B245" t="str">
            <v>4910</v>
          </cell>
          <cell r="C245" t="str">
            <v>RIDGE RD</v>
          </cell>
          <cell r="D245" t="str">
            <v>US19 (SR55)</v>
          </cell>
          <cell r="E245" t="str">
            <v>NIGHTWALKER RD</v>
          </cell>
          <cell r="F245" t="str">
            <v>94</v>
          </cell>
          <cell r="G245" t="str">
            <v>E</v>
          </cell>
          <cell r="H245">
            <v>1.02</v>
          </cell>
          <cell r="I245">
            <v>136</v>
          </cell>
          <cell r="J245">
            <v>138</v>
          </cell>
          <cell r="K245">
            <v>140</v>
          </cell>
          <cell r="L245" t="str">
            <v>T</v>
          </cell>
          <cell r="M245" t="str">
            <v>T</v>
          </cell>
          <cell r="N245" t="str">
            <v>T</v>
          </cell>
          <cell r="O245" t="str">
            <v>D</v>
          </cell>
          <cell r="P245" t="str">
            <v>D</v>
          </cell>
          <cell r="Q245" t="str">
            <v>D</v>
          </cell>
          <cell r="R245" t="str">
            <v>NA</v>
          </cell>
          <cell r="S245" t="str">
            <v>NA</v>
          </cell>
          <cell r="T245" t="str">
            <v>NA</v>
          </cell>
          <cell r="U245">
            <v>2</v>
          </cell>
          <cell r="V245">
            <v>2</v>
          </cell>
          <cell r="W245">
            <v>2</v>
          </cell>
          <cell r="X245" t="str">
            <v>CR</v>
          </cell>
          <cell r="Y245" t="str">
            <v>CR</v>
          </cell>
          <cell r="Z245" t="str">
            <v>CR</v>
          </cell>
          <cell r="AA245">
            <v>0</v>
          </cell>
          <cell r="AB245">
            <v>0</v>
          </cell>
          <cell r="AC245">
            <v>0</v>
          </cell>
          <cell r="AD245" t="str">
            <v>N</v>
          </cell>
          <cell r="AE245" t="str">
            <v>N</v>
          </cell>
          <cell r="AF245" t="str">
            <v>N</v>
          </cell>
          <cell r="AG245" t="str">
            <v>2U</v>
          </cell>
          <cell r="AH245" t="str">
            <v>2U</v>
          </cell>
          <cell r="AI245" t="str">
            <v>2U</v>
          </cell>
          <cell r="AJ245">
            <v>0</v>
          </cell>
          <cell r="AK245">
            <v>0</v>
          </cell>
          <cell r="AL245">
            <v>0</v>
          </cell>
          <cell r="AM245">
            <v>9.4E-2</v>
          </cell>
          <cell r="AN245">
            <v>9.4E-2</v>
          </cell>
          <cell r="AO245">
            <v>9.4E-2</v>
          </cell>
          <cell r="AP245">
            <v>0.55000000000000004</v>
          </cell>
          <cell r="AQ245">
            <v>0.55000000000000004</v>
          </cell>
          <cell r="AR245">
            <v>0.55000000000000004</v>
          </cell>
          <cell r="AS245">
            <v>0.92500000000000004</v>
          </cell>
          <cell r="AT245">
            <v>0.92500000000000004</v>
          </cell>
          <cell r="AU245">
            <v>0.92500000000000004</v>
          </cell>
          <cell r="AV245">
            <v>913</v>
          </cell>
          <cell r="AW245">
            <v>969</v>
          </cell>
          <cell r="AX245">
            <v>1009</v>
          </cell>
          <cell r="AY245">
            <v>86</v>
          </cell>
          <cell r="AZ245">
            <v>91</v>
          </cell>
          <cell r="BA245">
            <v>95</v>
          </cell>
          <cell r="BB245">
            <v>1560</v>
          </cell>
          <cell r="BC245">
            <v>1560</v>
          </cell>
          <cell r="BD245">
            <v>1560</v>
          </cell>
          <cell r="BE245">
            <v>1965</v>
          </cell>
          <cell r="BF245">
            <v>1965</v>
          </cell>
          <cell r="BG245">
            <v>1965</v>
          </cell>
          <cell r="BH245">
            <v>5.5E-2</v>
          </cell>
          <cell r="BI245">
            <v>5.8000000000000003E-2</v>
          </cell>
          <cell r="BJ245">
            <v>6.0999999999999999E-2</v>
          </cell>
          <cell r="BK245">
            <v>4.3999999999999997E-2</v>
          </cell>
          <cell r="BL245">
            <v>4.5999999999999999E-2</v>
          </cell>
          <cell r="BM245">
            <v>4.8000000000000001E-2</v>
          </cell>
          <cell r="BN245" t="str">
            <v>B</v>
          </cell>
          <cell r="BO245" t="str">
            <v>B</v>
          </cell>
          <cell r="BP245" t="str">
            <v>B</v>
          </cell>
          <cell r="BQ245" t="str">
            <v>NA</v>
          </cell>
          <cell r="BR245" t="str">
            <v>NA</v>
          </cell>
          <cell r="BS245" t="str">
            <v>NA</v>
          </cell>
          <cell r="BT245">
            <v>913</v>
          </cell>
          <cell r="BU245">
            <v>969</v>
          </cell>
          <cell r="BV245">
            <v>1009</v>
          </cell>
          <cell r="BW245">
            <v>2080</v>
          </cell>
          <cell r="BX245">
            <v>2080</v>
          </cell>
          <cell r="BY245">
            <v>2080</v>
          </cell>
          <cell r="BZ245">
            <v>2620</v>
          </cell>
          <cell r="CA245">
            <v>2620</v>
          </cell>
          <cell r="CB245">
            <v>2620</v>
          </cell>
          <cell r="CC245">
            <v>4.1000000000000002E-2</v>
          </cell>
          <cell r="CD245">
            <v>4.3999999999999997E-2</v>
          </cell>
          <cell r="CE245">
            <v>4.5999999999999999E-2</v>
          </cell>
          <cell r="CF245">
            <v>3.3000000000000002E-2</v>
          </cell>
          <cell r="CG245">
            <v>3.5000000000000003E-2</v>
          </cell>
          <cell r="CH245">
            <v>3.5999999999999997E-2</v>
          </cell>
          <cell r="CI245" t="str">
            <v>B</v>
          </cell>
          <cell r="CJ245" t="str">
            <v>B</v>
          </cell>
          <cell r="CK245" t="str">
            <v>B</v>
          </cell>
          <cell r="CL245" t="str">
            <v>N</v>
          </cell>
        </row>
        <row r="246">
          <cell r="B246" t="str">
            <v>20370.2</v>
          </cell>
          <cell r="C246" t="str">
            <v>SAMS CLUB RD</v>
          </cell>
          <cell r="D246" t="str">
            <v>MARINER BLVD (CR587)</v>
          </cell>
          <cell r="E246" t="str">
            <v>SUNSHINE GROVE RD</v>
          </cell>
          <cell r="F246" t="str">
            <v/>
          </cell>
          <cell r="G246" t="str">
            <v>E</v>
          </cell>
          <cell r="H246">
            <v>1.02</v>
          </cell>
          <cell r="I246">
            <v>137</v>
          </cell>
          <cell r="J246">
            <v>139</v>
          </cell>
          <cell r="K246">
            <v>141</v>
          </cell>
          <cell r="L246" t="str">
            <v>T</v>
          </cell>
          <cell r="M246" t="str">
            <v>T</v>
          </cell>
          <cell r="N246" t="str">
            <v>T</v>
          </cell>
          <cell r="O246" t="str">
            <v>D</v>
          </cell>
          <cell r="P246" t="str">
            <v>D</v>
          </cell>
          <cell r="Q246" t="str">
            <v>D</v>
          </cell>
          <cell r="R246" t="str">
            <v>NMC</v>
          </cell>
          <cell r="S246" t="str">
            <v>NMC</v>
          </cell>
          <cell r="T246" t="str">
            <v>NMC</v>
          </cell>
          <cell r="U246">
            <v>3</v>
          </cell>
          <cell r="V246">
            <v>3</v>
          </cell>
          <cell r="W246">
            <v>3</v>
          </cell>
          <cell r="X246" t="str">
            <v>CR</v>
          </cell>
          <cell r="Y246" t="str">
            <v>CR</v>
          </cell>
          <cell r="Z246" t="str">
            <v>CR</v>
          </cell>
          <cell r="AA246">
            <v>0</v>
          </cell>
          <cell r="AB246">
            <v>0</v>
          </cell>
          <cell r="AC246">
            <v>0</v>
          </cell>
          <cell r="AD246" t="str">
            <v>N</v>
          </cell>
          <cell r="AE246" t="str">
            <v>N</v>
          </cell>
          <cell r="AF246" t="str">
            <v>N</v>
          </cell>
          <cell r="AG246" t="str">
            <v>2U</v>
          </cell>
          <cell r="AH246" t="str">
            <v>2U</v>
          </cell>
          <cell r="AI246" t="str">
            <v>2U</v>
          </cell>
          <cell r="AJ246">
            <v>0</v>
          </cell>
          <cell r="AK246">
            <v>0</v>
          </cell>
          <cell r="AL246">
            <v>0</v>
          </cell>
          <cell r="AM246">
            <v>9.5000000000000001E-2</v>
          </cell>
          <cell r="AN246">
            <v>9.5000000000000001E-2</v>
          </cell>
          <cell r="AO246">
            <v>9.5000000000000001E-2</v>
          </cell>
          <cell r="AP246">
            <v>0.55000000000000004</v>
          </cell>
          <cell r="AQ246">
            <v>0.55000000000000004</v>
          </cell>
          <cell r="AR246">
            <v>0.55000000000000004</v>
          </cell>
          <cell r="AS246">
            <v>0.92500000000000004</v>
          </cell>
          <cell r="AT246">
            <v>0.92500000000000004</v>
          </cell>
          <cell r="AU246">
            <v>0.92500000000000004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1938</v>
          </cell>
          <cell r="BC246">
            <v>1938</v>
          </cell>
          <cell r="BD246">
            <v>1938</v>
          </cell>
          <cell r="BE246">
            <v>2460</v>
          </cell>
          <cell r="BF246">
            <v>2460</v>
          </cell>
          <cell r="BG246">
            <v>2460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Q246" t="str">
            <v>NMC</v>
          </cell>
          <cell r="BR246" t="str">
            <v>NMC</v>
          </cell>
          <cell r="BS246" t="str">
            <v>NMC</v>
          </cell>
          <cell r="BT246">
            <v>0</v>
          </cell>
          <cell r="BU246">
            <v>0</v>
          </cell>
          <cell r="BV246">
            <v>0</v>
          </cell>
          <cell r="BW246">
            <v>2040</v>
          </cell>
          <cell r="BX246">
            <v>2040</v>
          </cell>
          <cell r="BY246">
            <v>2040</v>
          </cell>
          <cell r="BZ246">
            <v>2590</v>
          </cell>
          <cell r="CA246">
            <v>2590</v>
          </cell>
          <cell r="CB246">
            <v>2590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L246" t="str">
            <v>N</v>
          </cell>
        </row>
        <row r="247">
          <cell r="B247" t="str">
            <v>5110</v>
          </cell>
          <cell r="C247" t="str">
            <v>SHOAL LINE BLVD</v>
          </cell>
          <cell r="D247" t="str">
            <v>OSOWAW BLVD</v>
          </cell>
          <cell r="E247" t="str">
            <v>CORTEZ BLVD (SR50)</v>
          </cell>
          <cell r="F247" t="str">
            <v>70: 2</v>
          </cell>
          <cell r="G247" t="str">
            <v>E</v>
          </cell>
          <cell r="H247">
            <v>1.02</v>
          </cell>
          <cell r="I247">
            <v>138</v>
          </cell>
          <cell r="J247">
            <v>140</v>
          </cell>
          <cell r="K247">
            <v>142</v>
          </cell>
          <cell r="L247" t="str">
            <v>T</v>
          </cell>
          <cell r="M247" t="str">
            <v>T</v>
          </cell>
          <cell r="N247" t="str">
            <v>T</v>
          </cell>
          <cell r="O247" t="str">
            <v>D</v>
          </cell>
          <cell r="P247" t="str">
            <v>D</v>
          </cell>
          <cell r="Q247" t="str">
            <v>D</v>
          </cell>
          <cell r="R247" t="str">
            <v>NA</v>
          </cell>
          <cell r="S247" t="str">
            <v>NA</v>
          </cell>
          <cell r="T247" t="str">
            <v>NA</v>
          </cell>
          <cell r="U247">
            <v>4</v>
          </cell>
          <cell r="V247">
            <v>4</v>
          </cell>
          <cell r="W247">
            <v>4</v>
          </cell>
          <cell r="X247" t="str">
            <v>CR</v>
          </cell>
          <cell r="Y247" t="str">
            <v>CR</v>
          </cell>
          <cell r="Z247" t="str">
            <v>CR</v>
          </cell>
          <cell r="AA247">
            <v>0</v>
          </cell>
          <cell r="AB247">
            <v>0</v>
          </cell>
          <cell r="AC247">
            <v>0</v>
          </cell>
          <cell r="AD247" t="str">
            <v>N</v>
          </cell>
          <cell r="AE247" t="str">
            <v>N</v>
          </cell>
          <cell r="AF247" t="str">
            <v>N</v>
          </cell>
          <cell r="AG247" t="str">
            <v>2U</v>
          </cell>
          <cell r="AH247" t="str">
            <v>2U</v>
          </cell>
          <cell r="AI247" t="str">
            <v>2U</v>
          </cell>
          <cell r="AJ247">
            <v>0</v>
          </cell>
          <cell r="AK247">
            <v>0</v>
          </cell>
          <cell r="AL247">
            <v>0</v>
          </cell>
          <cell r="AM247">
            <v>0.1</v>
          </cell>
          <cell r="AN247">
            <v>0.1</v>
          </cell>
          <cell r="AO247">
            <v>0.1</v>
          </cell>
          <cell r="AP247">
            <v>0.55000000000000004</v>
          </cell>
          <cell r="AQ247">
            <v>0.55000000000000004</v>
          </cell>
          <cell r="AR247">
            <v>0.55000000000000004</v>
          </cell>
          <cell r="AS247">
            <v>0.89500000000000002</v>
          </cell>
          <cell r="AT247">
            <v>0.89500000000000002</v>
          </cell>
          <cell r="AU247">
            <v>0.89500000000000002</v>
          </cell>
          <cell r="AV247">
            <v>4696</v>
          </cell>
          <cell r="AW247">
            <v>4984</v>
          </cell>
          <cell r="AX247">
            <v>5185</v>
          </cell>
          <cell r="AY247">
            <v>470</v>
          </cell>
          <cell r="AZ247">
            <v>498</v>
          </cell>
          <cell r="BA247">
            <v>518</v>
          </cell>
          <cell r="BB247">
            <v>1500</v>
          </cell>
          <cell r="BC247">
            <v>1500</v>
          </cell>
          <cell r="BD247">
            <v>1500</v>
          </cell>
          <cell r="BE247">
            <v>1912</v>
          </cell>
          <cell r="BF247">
            <v>1912</v>
          </cell>
          <cell r="BG247">
            <v>1912</v>
          </cell>
          <cell r="BH247">
            <v>0.313</v>
          </cell>
          <cell r="BI247">
            <v>0.33200000000000002</v>
          </cell>
          <cell r="BJ247">
            <v>0.34499999999999997</v>
          </cell>
          <cell r="BK247">
            <v>0.246</v>
          </cell>
          <cell r="BL247">
            <v>0.26</v>
          </cell>
          <cell r="BM247">
            <v>0.27100000000000002</v>
          </cell>
          <cell r="BN247" t="str">
            <v>B</v>
          </cell>
          <cell r="BO247" t="str">
            <v>B</v>
          </cell>
          <cell r="BP247" t="str">
            <v>B</v>
          </cell>
          <cell r="BQ247" t="str">
            <v>NA</v>
          </cell>
          <cell r="BR247" t="str">
            <v>NA</v>
          </cell>
          <cell r="BS247" t="str">
            <v>NA</v>
          </cell>
          <cell r="BT247">
            <v>4696</v>
          </cell>
          <cell r="BU247">
            <v>4984</v>
          </cell>
          <cell r="BV247">
            <v>5185</v>
          </cell>
          <cell r="BW247">
            <v>2000</v>
          </cell>
          <cell r="BX247">
            <v>2000</v>
          </cell>
          <cell r="BY247">
            <v>2000</v>
          </cell>
          <cell r="BZ247">
            <v>2550</v>
          </cell>
          <cell r="CA247">
            <v>2550</v>
          </cell>
          <cell r="CB247">
            <v>2550</v>
          </cell>
          <cell r="CC247">
            <v>0.23499999999999999</v>
          </cell>
          <cell r="CD247">
            <v>0.249</v>
          </cell>
          <cell r="CE247">
            <v>0.25900000000000001</v>
          </cell>
          <cell r="CF247">
            <v>0.184</v>
          </cell>
          <cell r="CG247">
            <v>0.19500000000000001</v>
          </cell>
          <cell r="CH247">
            <v>0.20300000000000001</v>
          </cell>
          <cell r="CI247" t="str">
            <v>B</v>
          </cell>
          <cell r="CJ247" t="str">
            <v>B</v>
          </cell>
          <cell r="CK247" t="str">
            <v>B</v>
          </cell>
          <cell r="CL247" t="str">
            <v>N</v>
          </cell>
        </row>
        <row r="248">
          <cell r="B248" t="str">
            <v>10700</v>
          </cell>
          <cell r="C248" t="str">
            <v>SNOW MEMORIAL HWY</v>
          </cell>
          <cell r="D248" t="str">
            <v>BROAD ST (US41/SR45)</v>
          </cell>
          <cell r="E248" t="str">
            <v>LAKE LINDSEY RD (S)</v>
          </cell>
          <cell r="F248" t="str">
            <v>21</v>
          </cell>
          <cell r="G248" t="str">
            <v>B</v>
          </cell>
          <cell r="H248">
            <v>1.0118</v>
          </cell>
          <cell r="I248">
            <v>139</v>
          </cell>
          <cell r="J248">
            <v>141</v>
          </cell>
          <cell r="K248">
            <v>143</v>
          </cell>
          <cell r="L248" t="str">
            <v>T</v>
          </cell>
          <cell r="M248" t="str">
            <v>T</v>
          </cell>
          <cell r="N248" t="str">
            <v>T</v>
          </cell>
          <cell r="O248" t="str">
            <v>D</v>
          </cell>
          <cell r="P248" t="str">
            <v>D</v>
          </cell>
          <cell r="Q248" t="str">
            <v>D</v>
          </cell>
          <cell r="R248" t="str">
            <v>NA</v>
          </cell>
          <cell r="S248" t="str">
            <v>NA</v>
          </cell>
          <cell r="T248" t="str">
            <v>NA</v>
          </cell>
          <cell r="U248">
            <v>5</v>
          </cell>
          <cell r="V248">
            <v>5</v>
          </cell>
          <cell r="W248">
            <v>5</v>
          </cell>
          <cell r="X248" t="str">
            <v>CR</v>
          </cell>
          <cell r="Y248" t="str">
            <v>CR</v>
          </cell>
          <cell r="Z248" t="str">
            <v>CR</v>
          </cell>
          <cell r="AA248">
            <v>0</v>
          </cell>
          <cell r="AB248">
            <v>0</v>
          </cell>
          <cell r="AC248">
            <v>0</v>
          </cell>
          <cell r="AD248" t="str">
            <v>N</v>
          </cell>
          <cell r="AE248" t="str">
            <v>N</v>
          </cell>
          <cell r="AF248" t="str">
            <v>N</v>
          </cell>
          <cell r="AG248" t="str">
            <v>2U</v>
          </cell>
          <cell r="AH248" t="str">
            <v>2U</v>
          </cell>
          <cell r="AI248" t="str">
            <v>2U</v>
          </cell>
          <cell r="AJ248">
            <v>0</v>
          </cell>
          <cell r="AK248">
            <v>0</v>
          </cell>
          <cell r="AL248">
            <v>0</v>
          </cell>
          <cell r="AM248">
            <v>9.8000000000000004E-2</v>
          </cell>
          <cell r="AN248">
            <v>9.8000000000000004E-2</v>
          </cell>
          <cell r="AO248">
            <v>9.8000000000000004E-2</v>
          </cell>
          <cell r="AP248">
            <v>0.55000000000000004</v>
          </cell>
          <cell r="AQ248">
            <v>0.55000000000000004</v>
          </cell>
          <cell r="AR248">
            <v>0.55000000000000004</v>
          </cell>
          <cell r="AS248">
            <v>0.88</v>
          </cell>
          <cell r="AT248">
            <v>0.88</v>
          </cell>
          <cell r="AU248">
            <v>0.88</v>
          </cell>
          <cell r="AV248">
            <v>2604</v>
          </cell>
          <cell r="AW248">
            <v>2698</v>
          </cell>
          <cell r="AX248">
            <v>2762</v>
          </cell>
          <cell r="AY248">
            <v>255</v>
          </cell>
          <cell r="AZ248">
            <v>264</v>
          </cell>
          <cell r="BA248">
            <v>271</v>
          </cell>
          <cell r="BB248">
            <v>1012</v>
          </cell>
          <cell r="BC248">
            <v>1012</v>
          </cell>
          <cell r="BD248">
            <v>1012</v>
          </cell>
          <cell r="BE248">
            <v>2025</v>
          </cell>
          <cell r="BF248">
            <v>2025</v>
          </cell>
          <cell r="BG248">
            <v>2025</v>
          </cell>
          <cell r="BH248">
            <v>0.252</v>
          </cell>
          <cell r="BI248">
            <v>0.26100000000000001</v>
          </cell>
          <cell r="BJ248">
            <v>0.26800000000000002</v>
          </cell>
          <cell r="BK248">
            <v>0.126</v>
          </cell>
          <cell r="BL248">
            <v>0.13</v>
          </cell>
          <cell r="BM248">
            <v>0.13400000000000001</v>
          </cell>
          <cell r="BN248" t="str">
            <v>B</v>
          </cell>
          <cell r="BO248" t="str">
            <v>B</v>
          </cell>
          <cell r="BP248" t="str">
            <v>B</v>
          </cell>
          <cell r="BQ248" t="str">
            <v>NA</v>
          </cell>
          <cell r="BR248" t="str">
            <v>NA</v>
          </cell>
          <cell r="BS248" t="str">
            <v>NA</v>
          </cell>
          <cell r="BT248">
            <v>2403</v>
          </cell>
          <cell r="BU248">
            <v>2487</v>
          </cell>
          <cell r="BV248">
            <v>2543</v>
          </cell>
          <cell r="BW248">
            <v>1350</v>
          </cell>
          <cell r="BX248">
            <v>1350</v>
          </cell>
          <cell r="BY248">
            <v>1350</v>
          </cell>
          <cell r="BZ248">
            <v>2700</v>
          </cell>
          <cell r="CA248">
            <v>2700</v>
          </cell>
          <cell r="CB248">
            <v>2700</v>
          </cell>
          <cell r="CC248">
            <v>0.17399999999999999</v>
          </cell>
          <cell r="CD248">
            <v>0.18099999999999999</v>
          </cell>
          <cell r="CE248">
            <v>0.184</v>
          </cell>
          <cell r="CF248">
            <v>8.6999999999999994E-2</v>
          </cell>
          <cell r="CG248">
            <v>0.09</v>
          </cell>
          <cell r="CH248">
            <v>9.1999999999999998E-2</v>
          </cell>
          <cell r="CI248" t="str">
            <v>B</v>
          </cell>
          <cell r="CJ248" t="str">
            <v>B</v>
          </cell>
          <cell r="CK248" t="str">
            <v>B</v>
          </cell>
          <cell r="CL248" t="str">
            <v>N</v>
          </cell>
        </row>
        <row r="249">
          <cell r="B249" t="str">
            <v>10710</v>
          </cell>
          <cell r="C249" t="str">
            <v>SNOW MEMORIAL HWY</v>
          </cell>
          <cell r="D249" t="str">
            <v>LAKE LINDSEY RD (S)</v>
          </cell>
          <cell r="E249" t="str">
            <v>LAKE LINDSEY RD (N)</v>
          </cell>
          <cell r="F249" t="str">
            <v>20: 21</v>
          </cell>
          <cell r="G249" t="str">
            <v>B</v>
          </cell>
          <cell r="H249">
            <v>1.0018</v>
          </cell>
          <cell r="I249">
            <v>139</v>
          </cell>
          <cell r="J249">
            <v>141</v>
          </cell>
          <cell r="K249">
            <v>143</v>
          </cell>
          <cell r="L249" t="str">
            <v>T</v>
          </cell>
          <cell r="M249" t="str">
            <v>T</v>
          </cell>
          <cell r="N249" t="str">
            <v>T</v>
          </cell>
          <cell r="O249" t="str">
            <v>D</v>
          </cell>
          <cell r="P249" t="str">
            <v>D</v>
          </cell>
          <cell r="Q249" t="str">
            <v>D</v>
          </cell>
          <cell r="R249" t="str">
            <v>NA</v>
          </cell>
          <cell r="S249" t="str">
            <v>NA</v>
          </cell>
          <cell r="T249" t="str">
            <v>NA</v>
          </cell>
          <cell r="U249">
            <v>5</v>
          </cell>
          <cell r="V249">
            <v>5</v>
          </cell>
          <cell r="W249">
            <v>5</v>
          </cell>
          <cell r="X249" t="str">
            <v>CR</v>
          </cell>
          <cell r="Y249" t="str">
            <v>CR</v>
          </cell>
          <cell r="Z249" t="str">
            <v>CR</v>
          </cell>
          <cell r="AA249">
            <v>0</v>
          </cell>
          <cell r="AB249">
            <v>0</v>
          </cell>
          <cell r="AC249">
            <v>0</v>
          </cell>
          <cell r="AD249" t="str">
            <v>N</v>
          </cell>
          <cell r="AE249" t="str">
            <v>N</v>
          </cell>
          <cell r="AF249" t="str">
            <v>N</v>
          </cell>
          <cell r="AG249" t="str">
            <v>2U</v>
          </cell>
          <cell r="AH249" t="str">
            <v>2U</v>
          </cell>
          <cell r="AI249" t="str">
            <v>2U</v>
          </cell>
          <cell r="AJ249">
            <v>0</v>
          </cell>
          <cell r="AK249">
            <v>0</v>
          </cell>
          <cell r="AL249">
            <v>0</v>
          </cell>
          <cell r="AM249">
            <v>9.8000000000000004E-2</v>
          </cell>
          <cell r="AN249">
            <v>9.8000000000000004E-2</v>
          </cell>
          <cell r="AO249">
            <v>9.8000000000000004E-2</v>
          </cell>
          <cell r="AP249">
            <v>0.55000000000000004</v>
          </cell>
          <cell r="AQ249">
            <v>0.55000000000000004</v>
          </cell>
          <cell r="AR249">
            <v>0.55000000000000004</v>
          </cell>
          <cell r="AS249">
            <v>0.88</v>
          </cell>
          <cell r="AT249">
            <v>0.88</v>
          </cell>
          <cell r="AU249">
            <v>0.88</v>
          </cell>
          <cell r="AV249">
            <v>2402</v>
          </cell>
          <cell r="AW249">
            <v>2415</v>
          </cell>
          <cell r="AX249">
            <v>2424</v>
          </cell>
          <cell r="AY249">
            <v>235</v>
          </cell>
          <cell r="AZ249">
            <v>237</v>
          </cell>
          <cell r="BA249">
            <v>238</v>
          </cell>
          <cell r="BB249">
            <v>1012</v>
          </cell>
          <cell r="BC249">
            <v>1012</v>
          </cell>
          <cell r="BD249">
            <v>1012</v>
          </cell>
          <cell r="BE249">
            <v>2025</v>
          </cell>
          <cell r="BF249">
            <v>2025</v>
          </cell>
          <cell r="BG249">
            <v>2025</v>
          </cell>
          <cell r="BH249">
            <v>0.23200000000000001</v>
          </cell>
          <cell r="BI249">
            <v>0.23400000000000001</v>
          </cell>
          <cell r="BJ249">
            <v>0.23499999999999999</v>
          </cell>
          <cell r="BK249">
            <v>0.11600000000000001</v>
          </cell>
          <cell r="BL249">
            <v>0.11700000000000001</v>
          </cell>
          <cell r="BM249">
            <v>0.11799999999999999</v>
          </cell>
          <cell r="BN249" t="str">
            <v>B</v>
          </cell>
          <cell r="BO249" t="str">
            <v>B</v>
          </cell>
          <cell r="BP249" t="str">
            <v>B</v>
          </cell>
          <cell r="BQ249" t="str">
            <v>NA</v>
          </cell>
          <cell r="BR249" t="str">
            <v>NA</v>
          </cell>
          <cell r="BS249" t="str">
            <v>NA</v>
          </cell>
          <cell r="BT249">
            <v>2403</v>
          </cell>
          <cell r="BU249">
            <v>2487</v>
          </cell>
          <cell r="BV249">
            <v>2543</v>
          </cell>
          <cell r="BW249">
            <v>1350</v>
          </cell>
          <cell r="BX249">
            <v>1350</v>
          </cell>
          <cell r="BY249">
            <v>1350</v>
          </cell>
          <cell r="BZ249">
            <v>2700</v>
          </cell>
          <cell r="CA249">
            <v>2700</v>
          </cell>
          <cell r="CB249">
            <v>2700</v>
          </cell>
          <cell r="CC249">
            <v>0.17399999999999999</v>
          </cell>
          <cell r="CD249">
            <v>0.18099999999999999</v>
          </cell>
          <cell r="CE249">
            <v>0.184</v>
          </cell>
          <cell r="CF249">
            <v>8.6999999999999994E-2</v>
          </cell>
          <cell r="CG249">
            <v>0.09</v>
          </cell>
          <cell r="CH249">
            <v>9.1999999999999998E-2</v>
          </cell>
          <cell r="CI249" t="str">
            <v>B</v>
          </cell>
          <cell r="CJ249" t="str">
            <v>B</v>
          </cell>
          <cell r="CK249" t="str">
            <v>B</v>
          </cell>
          <cell r="CL249" t="str">
            <v>N</v>
          </cell>
        </row>
        <row r="250">
          <cell r="B250" t="str">
            <v>10720</v>
          </cell>
          <cell r="C250" t="str">
            <v>SNOW MEMORIAL HWY</v>
          </cell>
          <cell r="D250" t="str">
            <v>LAKE LINDSEY RD (N)</v>
          </cell>
          <cell r="E250" t="str">
            <v>CITRUS COUNTY LINE</v>
          </cell>
          <cell r="F250" t="str">
            <v>20</v>
          </cell>
          <cell r="G250" t="str">
            <v>A</v>
          </cell>
          <cell r="H250">
            <v>1.0116000000000001</v>
          </cell>
          <cell r="I250">
            <v>139</v>
          </cell>
          <cell r="J250">
            <v>141</v>
          </cell>
          <cell r="K250">
            <v>143</v>
          </cell>
          <cell r="L250" t="str">
            <v>T</v>
          </cell>
          <cell r="M250" t="str">
            <v>T</v>
          </cell>
          <cell r="N250" t="str">
            <v>T</v>
          </cell>
          <cell r="O250" t="str">
            <v>D</v>
          </cell>
          <cell r="P250" t="str">
            <v>D</v>
          </cell>
          <cell r="Q250" t="str">
            <v>D</v>
          </cell>
          <cell r="R250" t="str">
            <v>NA</v>
          </cell>
          <cell r="S250" t="str">
            <v>NA</v>
          </cell>
          <cell r="T250" t="str">
            <v>NA</v>
          </cell>
          <cell r="U250">
            <v>5</v>
          </cell>
          <cell r="V250">
            <v>5</v>
          </cell>
          <cell r="W250">
            <v>5</v>
          </cell>
          <cell r="X250" t="str">
            <v>CR</v>
          </cell>
          <cell r="Y250" t="str">
            <v>CR</v>
          </cell>
          <cell r="Z250" t="str">
            <v>CR</v>
          </cell>
          <cell r="AA250">
            <v>0</v>
          </cell>
          <cell r="AB250">
            <v>0</v>
          </cell>
          <cell r="AC250">
            <v>0</v>
          </cell>
          <cell r="AD250" t="str">
            <v>N</v>
          </cell>
          <cell r="AE250" t="str">
            <v>N</v>
          </cell>
          <cell r="AF250" t="str">
            <v>N</v>
          </cell>
          <cell r="AG250" t="str">
            <v>2U</v>
          </cell>
          <cell r="AH250" t="str">
            <v>2U</v>
          </cell>
          <cell r="AI250" t="str">
            <v>2U</v>
          </cell>
          <cell r="AJ250">
            <v>0</v>
          </cell>
          <cell r="AK250">
            <v>0</v>
          </cell>
          <cell r="AL250">
            <v>0</v>
          </cell>
          <cell r="AM250">
            <v>9.8000000000000004E-2</v>
          </cell>
          <cell r="AN250">
            <v>9.8000000000000004E-2</v>
          </cell>
          <cell r="AO250">
            <v>9.8000000000000004E-2</v>
          </cell>
          <cell r="AP250">
            <v>0.55000000000000004</v>
          </cell>
          <cell r="AQ250">
            <v>0.55000000000000004</v>
          </cell>
          <cell r="AR250">
            <v>0.55000000000000004</v>
          </cell>
          <cell r="AS250">
            <v>0.88</v>
          </cell>
          <cell r="AT250">
            <v>0.88</v>
          </cell>
          <cell r="AU250">
            <v>0.88</v>
          </cell>
          <cell r="AV250">
            <v>2247</v>
          </cell>
          <cell r="AW250">
            <v>2326</v>
          </cell>
          <cell r="AX250">
            <v>2380</v>
          </cell>
          <cell r="AY250">
            <v>220</v>
          </cell>
          <cell r="AZ250">
            <v>228</v>
          </cell>
          <cell r="BA250">
            <v>233</v>
          </cell>
          <cell r="BB250">
            <v>1012</v>
          </cell>
          <cell r="BC250">
            <v>1012</v>
          </cell>
          <cell r="BD250">
            <v>1012</v>
          </cell>
          <cell r="BE250">
            <v>2025</v>
          </cell>
          <cell r="BF250">
            <v>2025</v>
          </cell>
          <cell r="BG250">
            <v>2025</v>
          </cell>
          <cell r="BH250">
            <v>0.217</v>
          </cell>
          <cell r="BI250">
            <v>0.22500000000000001</v>
          </cell>
          <cell r="BJ250">
            <v>0.23</v>
          </cell>
          <cell r="BK250">
            <v>0.109</v>
          </cell>
          <cell r="BL250">
            <v>0.113</v>
          </cell>
          <cell r="BM250">
            <v>0.115</v>
          </cell>
          <cell r="BN250" t="str">
            <v>B</v>
          </cell>
          <cell r="BO250" t="str">
            <v>B</v>
          </cell>
          <cell r="BP250" t="str">
            <v>B</v>
          </cell>
          <cell r="BQ250" t="str">
            <v>NA</v>
          </cell>
          <cell r="BR250" t="str">
            <v>NA</v>
          </cell>
          <cell r="BS250" t="str">
            <v>NA</v>
          </cell>
          <cell r="BT250">
            <v>2403</v>
          </cell>
          <cell r="BU250">
            <v>2487</v>
          </cell>
          <cell r="BV250">
            <v>2543</v>
          </cell>
          <cell r="BW250">
            <v>1350</v>
          </cell>
          <cell r="BX250">
            <v>1350</v>
          </cell>
          <cell r="BY250">
            <v>1350</v>
          </cell>
          <cell r="BZ250">
            <v>2700</v>
          </cell>
          <cell r="CA250">
            <v>2700</v>
          </cell>
          <cell r="CB250">
            <v>2700</v>
          </cell>
          <cell r="CC250">
            <v>0.17399999999999999</v>
          </cell>
          <cell r="CD250">
            <v>0.18099999999999999</v>
          </cell>
          <cell r="CE250">
            <v>0.184</v>
          </cell>
          <cell r="CF250">
            <v>8.6999999999999994E-2</v>
          </cell>
          <cell r="CG250">
            <v>0.09</v>
          </cell>
          <cell r="CH250">
            <v>9.1999999999999998E-2</v>
          </cell>
          <cell r="CI250" t="str">
            <v>B</v>
          </cell>
          <cell r="CJ250" t="str">
            <v>B</v>
          </cell>
          <cell r="CK250" t="str">
            <v>B</v>
          </cell>
          <cell r="CL250" t="str">
            <v>N</v>
          </cell>
        </row>
        <row r="251">
          <cell r="B251" t="str">
            <v>20270.2</v>
          </cell>
          <cell r="C251" t="str">
            <v>SOUTHERN HILLS BLVD</v>
          </cell>
          <cell r="D251" t="str">
            <v>JOHN MARTIN LN</v>
          </cell>
          <cell r="E251" t="str">
            <v>CORTEZ BLVD BYPASS (SR50)</v>
          </cell>
          <cell r="F251" t="str">
            <v/>
          </cell>
          <cell r="G251" t="str">
            <v>E</v>
          </cell>
          <cell r="H251">
            <v>1.02</v>
          </cell>
          <cell r="I251">
            <v>140</v>
          </cell>
          <cell r="J251">
            <v>142</v>
          </cell>
          <cell r="K251">
            <v>144</v>
          </cell>
          <cell r="L251" t="str">
            <v>T</v>
          </cell>
          <cell r="M251" t="str">
            <v>T</v>
          </cell>
          <cell r="N251" t="str">
            <v>T</v>
          </cell>
          <cell r="O251" t="str">
            <v>D</v>
          </cell>
          <cell r="P251" t="str">
            <v>D</v>
          </cell>
          <cell r="Q251" t="str">
            <v>D</v>
          </cell>
          <cell r="R251" t="str">
            <v>NMC</v>
          </cell>
          <cell r="S251" t="str">
            <v>NMC</v>
          </cell>
          <cell r="T251" t="str">
            <v>NMC</v>
          </cell>
          <cell r="U251">
            <v>3</v>
          </cell>
          <cell r="V251">
            <v>3</v>
          </cell>
          <cell r="W251">
            <v>3</v>
          </cell>
          <cell r="Y251" t="str">
            <v>CR</v>
          </cell>
          <cell r="Z251" t="str">
            <v>CR</v>
          </cell>
          <cell r="AA251">
            <v>0</v>
          </cell>
          <cell r="AB251">
            <v>0</v>
          </cell>
          <cell r="AC251">
            <v>0</v>
          </cell>
          <cell r="AD251" t="str">
            <v>N</v>
          </cell>
          <cell r="AE251" t="str">
            <v>N</v>
          </cell>
          <cell r="AF251" t="str">
            <v>N</v>
          </cell>
          <cell r="AG251">
            <v>0</v>
          </cell>
          <cell r="AH251" t="str">
            <v>2D</v>
          </cell>
          <cell r="AI251" t="str">
            <v>2D</v>
          </cell>
          <cell r="AJ251">
            <v>0</v>
          </cell>
          <cell r="AK251">
            <v>0</v>
          </cell>
          <cell r="AL251">
            <v>0</v>
          </cell>
          <cell r="AM251">
            <v>9.5000000000000001E-2</v>
          </cell>
          <cell r="AN251">
            <v>9.5000000000000001E-2</v>
          </cell>
          <cell r="AO251">
            <v>9.5000000000000001E-2</v>
          </cell>
          <cell r="AP251">
            <v>0.55000000000000004</v>
          </cell>
          <cell r="AQ251">
            <v>0.55000000000000004</v>
          </cell>
          <cell r="AR251">
            <v>0.55000000000000004</v>
          </cell>
          <cell r="AS251">
            <v>0.92500000000000004</v>
          </cell>
          <cell r="AT251">
            <v>0.92500000000000004</v>
          </cell>
          <cell r="AU251">
            <v>0.92500000000000004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2040</v>
          </cell>
          <cell r="BD251">
            <v>2040</v>
          </cell>
          <cell r="BE251">
            <v>0</v>
          </cell>
          <cell r="BF251">
            <v>2590</v>
          </cell>
          <cell r="BG251">
            <v>2590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Q251" t="str">
            <v>NMC</v>
          </cell>
          <cell r="BR251" t="str">
            <v>NMC</v>
          </cell>
          <cell r="BS251" t="str">
            <v>NMC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2142</v>
          </cell>
          <cell r="BY251">
            <v>2142</v>
          </cell>
          <cell r="BZ251">
            <v>0</v>
          </cell>
          <cell r="CA251">
            <v>2720</v>
          </cell>
          <cell r="CB251">
            <v>2720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L251" t="str">
            <v>N</v>
          </cell>
        </row>
        <row r="252">
          <cell r="B252" t="str">
            <v>5400</v>
          </cell>
          <cell r="C252" t="str">
            <v>SPRING HILL DR</v>
          </cell>
          <cell r="D252" t="str">
            <v>US19 (SR55)</v>
          </cell>
          <cell r="E252" t="str">
            <v>KENLAKE AVE</v>
          </cell>
          <cell r="F252" t="str">
            <v>31</v>
          </cell>
          <cell r="G252" t="str">
            <v>E</v>
          </cell>
          <cell r="H252">
            <v>1.02</v>
          </cell>
          <cell r="I252">
            <v>141</v>
          </cell>
          <cell r="J252">
            <v>143</v>
          </cell>
          <cell r="K252">
            <v>145</v>
          </cell>
          <cell r="L252" t="str">
            <v>T</v>
          </cell>
          <cell r="M252" t="str">
            <v>T</v>
          </cell>
          <cell r="N252" t="str">
            <v>T</v>
          </cell>
          <cell r="O252" t="str">
            <v>D</v>
          </cell>
          <cell r="P252" t="str">
            <v>D</v>
          </cell>
          <cell r="Q252" t="str">
            <v>D</v>
          </cell>
          <cell r="R252" t="str">
            <v>SA</v>
          </cell>
          <cell r="S252" t="str">
            <v>SA</v>
          </cell>
          <cell r="T252" t="str">
            <v>SA</v>
          </cell>
          <cell r="U252">
            <v>2</v>
          </cell>
          <cell r="V252">
            <v>2</v>
          </cell>
          <cell r="W252">
            <v>2</v>
          </cell>
          <cell r="X252" t="str">
            <v>CR</v>
          </cell>
          <cell r="Y252" t="str">
            <v>CR</v>
          </cell>
          <cell r="Z252" t="str">
            <v>CR</v>
          </cell>
          <cell r="AA252">
            <v>1</v>
          </cell>
          <cell r="AB252">
            <v>1</v>
          </cell>
          <cell r="AC252">
            <v>1</v>
          </cell>
          <cell r="AD252" t="str">
            <v>N</v>
          </cell>
          <cell r="AE252" t="str">
            <v>N</v>
          </cell>
          <cell r="AF252" t="str">
            <v>N</v>
          </cell>
          <cell r="AG252" t="str">
            <v>4D</v>
          </cell>
          <cell r="AH252" t="str">
            <v>4D</v>
          </cell>
          <cell r="AI252" t="str">
            <v>4D</v>
          </cell>
          <cell r="AJ252">
            <v>1</v>
          </cell>
          <cell r="AK252">
            <v>1</v>
          </cell>
          <cell r="AL252">
            <v>1</v>
          </cell>
          <cell r="AM252">
            <v>9.7000000000000003E-2</v>
          </cell>
          <cell r="AN252">
            <v>9.7000000000000003E-2</v>
          </cell>
          <cell r="AO252">
            <v>9.7000000000000003E-2</v>
          </cell>
          <cell r="AP252">
            <v>0.55000000000000004</v>
          </cell>
          <cell r="AQ252">
            <v>0.55000000000000004</v>
          </cell>
          <cell r="AR252">
            <v>0.55000000000000004</v>
          </cell>
          <cell r="AS252">
            <v>0.92500000000000004</v>
          </cell>
          <cell r="AT252">
            <v>0.92500000000000004</v>
          </cell>
          <cell r="AU252">
            <v>0.92500000000000004</v>
          </cell>
          <cell r="AV252">
            <v>22606</v>
          </cell>
          <cell r="AW252">
            <v>23989</v>
          </cell>
          <cell r="AX252">
            <v>24959</v>
          </cell>
          <cell r="AY252">
            <v>2193</v>
          </cell>
          <cell r="AZ252">
            <v>2327</v>
          </cell>
          <cell r="BA252">
            <v>2421</v>
          </cell>
          <cell r="BB252">
            <v>2898</v>
          </cell>
          <cell r="BC252">
            <v>2898</v>
          </cell>
          <cell r="BD252">
            <v>2898</v>
          </cell>
          <cell r="BE252">
            <v>3060</v>
          </cell>
          <cell r="BF252">
            <v>3060</v>
          </cell>
          <cell r="BG252">
            <v>3060</v>
          </cell>
          <cell r="BH252">
            <v>0.75700000000000001</v>
          </cell>
          <cell r="BI252">
            <v>0.80300000000000005</v>
          </cell>
          <cell r="BJ252">
            <v>0.83499999999999996</v>
          </cell>
          <cell r="BK252">
            <v>0.71699999999999997</v>
          </cell>
          <cell r="BL252">
            <v>0.76</v>
          </cell>
          <cell r="BM252">
            <v>0.79100000000000004</v>
          </cell>
          <cell r="BN252" t="str">
            <v>D</v>
          </cell>
          <cell r="BO252" t="str">
            <v>D</v>
          </cell>
          <cell r="BP252" t="str">
            <v>D</v>
          </cell>
          <cell r="BQ252" t="str">
            <v>SA</v>
          </cell>
          <cell r="BR252" t="str">
            <v>SA</v>
          </cell>
          <cell r="BS252" t="str">
            <v>SA</v>
          </cell>
          <cell r="BT252">
            <v>22899</v>
          </cell>
          <cell r="BU252">
            <v>24957</v>
          </cell>
          <cell r="BV252">
            <v>25965</v>
          </cell>
          <cell r="BW252">
            <v>3204</v>
          </cell>
          <cell r="BX252">
            <v>3204</v>
          </cell>
          <cell r="BY252">
            <v>3204</v>
          </cell>
          <cell r="BZ252">
            <v>3204</v>
          </cell>
          <cell r="CA252">
            <v>3204</v>
          </cell>
          <cell r="CB252">
            <v>3204</v>
          </cell>
          <cell r="CC252">
            <v>0.69299999999999995</v>
          </cell>
          <cell r="CD252">
            <v>0.75600000000000001</v>
          </cell>
          <cell r="CE252">
            <v>0.78600000000000003</v>
          </cell>
          <cell r="CF252">
            <v>0.69299999999999995</v>
          </cell>
          <cell r="CG252">
            <v>0.75600000000000001</v>
          </cell>
          <cell r="CH252">
            <v>0.78600000000000003</v>
          </cell>
          <cell r="CI252" t="str">
            <v>B</v>
          </cell>
          <cell r="CJ252" t="str">
            <v>B</v>
          </cell>
          <cell r="CK252" t="str">
            <v>B</v>
          </cell>
          <cell r="CL252" t="str">
            <v>N</v>
          </cell>
        </row>
        <row r="253">
          <cell r="B253" t="str">
            <v>5402</v>
          </cell>
          <cell r="C253" t="str">
            <v>SPRING HILL DR</v>
          </cell>
          <cell r="D253" t="str">
            <v>KENLAKE AVE</v>
          </cell>
          <cell r="E253" t="str">
            <v>TREE HAVEN DR</v>
          </cell>
          <cell r="F253" t="str">
            <v>31: 082013</v>
          </cell>
          <cell r="G253" t="str">
            <v>E</v>
          </cell>
          <cell r="H253">
            <v>1.02</v>
          </cell>
          <cell r="I253">
            <v>141</v>
          </cell>
          <cell r="J253">
            <v>143</v>
          </cell>
          <cell r="K253">
            <v>145</v>
          </cell>
          <cell r="L253" t="str">
            <v>T</v>
          </cell>
          <cell r="M253" t="str">
            <v>T</v>
          </cell>
          <cell r="N253" t="str">
            <v>T</v>
          </cell>
          <cell r="O253" t="str">
            <v>D</v>
          </cell>
          <cell r="P253" t="str">
            <v>D</v>
          </cell>
          <cell r="Q253" t="str">
            <v>D</v>
          </cell>
          <cell r="R253" t="str">
            <v>SA</v>
          </cell>
          <cell r="S253" t="str">
            <v>SA</v>
          </cell>
          <cell r="T253" t="str">
            <v>SA</v>
          </cell>
          <cell r="U253">
            <v>2</v>
          </cell>
          <cell r="V253">
            <v>2</v>
          </cell>
          <cell r="W253">
            <v>2</v>
          </cell>
          <cell r="X253" t="str">
            <v>CR</v>
          </cell>
          <cell r="Y253" t="str">
            <v>CR</v>
          </cell>
          <cell r="Z253" t="str">
            <v>CR</v>
          </cell>
          <cell r="AA253">
            <v>1</v>
          </cell>
          <cell r="AB253">
            <v>1</v>
          </cell>
          <cell r="AC253">
            <v>1</v>
          </cell>
          <cell r="AD253" t="str">
            <v>N</v>
          </cell>
          <cell r="AE253" t="str">
            <v>N</v>
          </cell>
          <cell r="AF253" t="str">
            <v>N</v>
          </cell>
          <cell r="AG253" t="str">
            <v>4D</v>
          </cell>
          <cell r="AH253" t="str">
            <v>4D</v>
          </cell>
          <cell r="AI253" t="str">
            <v>4D</v>
          </cell>
          <cell r="AJ253">
            <v>1</v>
          </cell>
          <cell r="AK253">
            <v>1</v>
          </cell>
          <cell r="AL253">
            <v>1</v>
          </cell>
          <cell r="AM253">
            <v>9.7000000000000003E-2</v>
          </cell>
          <cell r="AN253">
            <v>9.7000000000000003E-2</v>
          </cell>
          <cell r="AO253">
            <v>9.7000000000000003E-2</v>
          </cell>
          <cell r="AP253">
            <v>0.55000000000000004</v>
          </cell>
          <cell r="AQ253">
            <v>0.55000000000000004</v>
          </cell>
          <cell r="AR253">
            <v>0.55000000000000004</v>
          </cell>
          <cell r="AS253">
            <v>0.92500000000000004</v>
          </cell>
          <cell r="AT253">
            <v>0.92500000000000004</v>
          </cell>
          <cell r="AU253">
            <v>0.92500000000000004</v>
          </cell>
          <cell r="AV253">
            <v>23788</v>
          </cell>
          <cell r="AW253">
            <v>25244</v>
          </cell>
          <cell r="AX253">
            <v>26264</v>
          </cell>
          <cell r="AY253">
            <v>2307</v>
          </cell>
          <cell r="AZ253">
            <v>2449</v>
          </cell>
          <cell r="BA253">
            <v>2548</v>
          </cell>
          <cell r="BB253">
            <v>3204</v>
          </cell>
          <cell r="BC253">
            <v>3204</v>
          </cell>
          <cell r="BD253">
            <v>3204</v>
          </cell>
          <cell r="BE253">
            <v>3204</v>
          </cell>
          <cell r="BF253">
            <v>3204</v>
          </cell>
          <cell r="BG253">
            <v>3204</v>
          </cell>
          <cell r="BH253">
            <v>0.72</v>
          </cell>
          <cell r="BI253">
            <v>0.76400000000000001</v>
          </cell>
          <cell r="BJ253">
            <v>0.79500000000000004</v>
          </cell>
          <cell r="BK253">
            <v>0.72</v>
          </cell>
          <cell r="BL253">
            <v>0.76400000000000001</v>
          </cell>
          <cell r="BM253">
            <v>0.79500000000000004</v>
          </cell>
          <cell r="BN253" t="str">
            <v>B</v>
          </cell>
          <cell r="BO253" t="str">
            <v>B</v>
          </cell>
          <cell r="BP253" t="str">
            <v>B</v>
          </cell>
          <cell r="BQ253" t="str">
            <v>SA</v>
          </cell>
          <cell r="BR253" t="str">
            <v>SA</v>
          </cell>
          <cell r="BS253" t="str">
            <v>SA</v>
          </cell>
          <cell r="BT253">
            <v>22899</v>
          </cell>
          <cell r="BU253">
            <v>24957</v>
          </cell>
          <cell r="BV253">
            <v>25965</v>
          </cell>
          <cell r="BW253">
            <v>3204</v>
          </cell>
          <cell r="BX253">
            <v>3204</v>
          </cell>
          <cell r="BY253">
            <v>3204</v>
          </cell>
          <cell r="BZ253">
            <v>3204</v>
          </cell>
          <cell r="CA253">
            <v>3204</v>
          </cell>
          <cell r="CB253">
            <v>3204</v>
          </cell>
          <cell r="CC253">
            <v>0.69299999999999995</v>
          </cell>
          <cell r="CD253">
            <v>0.75600000000000001</v>
          </cell>
          <cell r="CE253">
            <v>0.78600000000000003</v>
          </cell>
          <cell r="CF253">
            <v>0.69299999999999995</v>
          </cell>
          <cell r="CG253">
            <v>0.75600000000000001</v>
          </cell>
          <cell r="CH253">
            <v>0.78600000000000003</v>
          </cell>
          <cell r="CI253" t="str">
            <v>B</v>
          </cell>
          <cell r="CJ253" t="str">
            <v>B</v>
          </cell>
          <cell r="CK253" t="str">
            <v>B</v>
          </cell>
          <cell r="CL253" t="str">
            <v>N</v>
          </cell>
        </row>
        <row r="254">
          <cell r="B254" t="str">
            <v>5405</v>
          </cell>
          <cell r="C254" t="str">
            <v>SPRING HILL DR</v>
          </cell>
          <cell r="D254" t="str">
            <v>TREE HAVEN DR</v>
          </cell>
          <cell r="E254" t="str">
            <v>PINEHURST DR (W)</v>
          </cell>
          <cell r="F254" t="str">
            <v>31: 082013</v>
          </cell>
          <cell r="G254" t="str">
            <v>E</v>
          </cell>
          <cell r="H254">
            <v>1.02</v>
          </cell>
          <cell r="I254">
            <v>141</v>
          </cell>
          <cell r="J254">
            <v>143</v>
          </cell>
          <cell r="K254">
            <v>145</v>
          </cell>
          <cell r="L254" t="str">
            <v>T</v>
          </cell>
          <cell r="M254" t="str">
            <v>T</v>
          </cell>
          <cell r="N254" t="str">
            <v>T</v>
          </cell>
          <cell r="O254" t="str">
            <v>D</v>
          </cell>
          <cell r="P254" t="str">
            <v>D</v>
          </cell>
          <cell r="Q254" t="str">
            <v>D</v>
          </cell>
          <cell r="R254" t="str">
            <v>SA</v>
          </cell>
          <cell r="S254" t="str">
            <v>SA</v>
          </cell>
          <cell r="T254" t="str">
            <v>SA</v>
          </cell>
          <cell r="U254">
            <v>2</v>
          </cell>
          <cell r="V254">
            <v>2</v>
          </cell>
          <cell r="W254">
            <v>2</v>
          </cell>
          <cell r="X254" t="str">
            <v>CR</v>
          </cell>
          <cell r="Y254" t="str">
            <v>CR</v>
          </cell>
          <cell r="Z254" t="str">
            <v>CR</v>
          </cell>
          <cell r="AA254">
            <v>1</v>
          </cell>
          <cell r="AB254">
            <v>1</v>
          </cell>
          <cell r="AC254">
            <v>1</v>
          </cell>
          <cell r="AD254" t="str">
            <v>N</v>
          </cell>
          <cell r="AE254" t="str">
            <v>N</v>
          </cell>
          <cell r="AF254" t="str">
            <v>N</v>
          </cell>
          <cell r="AG254" t="str">
            <v>4D</v>
          </cell>
          <cell r="AH254" t="str">
            <v>4D</v>
          </cell>
          <cell r="AI254" t="str">
            <v>4D</v>
          </cell>
          <cell r="AJ254">
            <v>0</v>
          </cell>
          <cell r="AK254">
            <v>0</v>
          </cell>
          <cell r="AL254">
            <v>0</v>
          </cell>
          <cell r="AM254">
            <v>9.7000000000000003E-2</v>
          </cell>
          <cell r="AN254">
            <v>9.7000000000000003E-2</v>
          </cell>
          <cell r="AO254">
            <v>9.7000000000000003E-2</v>
          </cell>
          <cell r="AP254">
            <v>0.55000000000000004</v>
          </cell>
          <cell r="AQ254">
            <v>0.55000000000000004</v>
          </cell>
          <cell r="AR254">
            <v>0.55000000000000004</v>
          </cell>
          <cell r="AS254">
            <v>0.92500000000000004</v>
          </cell>
          <cell r="AT254">
            <v>0.92500000000000004</v>
          </cell>
          <cell r="AU254">
            <v>0.92500000000000004</v>
          </cell>
          <cell r="AV254">
            <v>23788</v>
          </cell>
          <cell r="AW254">
            <v>25244</v>
          </cell>
          <cell r="AX254">
            <v>26264</v>
          </cell>
          <cell r="AY254">
            <v>2199</v>
          </cell>
          <cell r="AZ254">
            <v>2333</v>
          </cell>
          <cell r="BA254">
            <v>2428</v>
          </cell>
          <cell r="BB254">
            <v>3204</v>
          </cell>
          <cell r="BC254">
            <v>3204</v>
          </cell>
          <cell r="BD254">
            <v>3204</v>
          </cell>
          <cell r="BE254">
            <v>3204</v>
          </cell>
          <cell r="BF254">
            <v>3204</v>
          </cell>
          <cell r="BG254">
            <v>3204</v>
          </cell>
          <cell r="BH254">
            <v>0.72</v>
          </cell>
          <cell r="BI254">
            <v>0.76400000000000001</v>
          </cell>
          <cell r="BJ254">
            <v>0.79500000000000004</v>
          </cell>
          <cell r="BK254">
            <v>0.72</v>
          </cell>
          <cell r="BL254">
            <v>0.76400000000000001</v>
          </cell>
          <cell r="BM254">
            <v>0.79500000000000004</v>
          </cell>
          <cell r="BN254" t="str">
            <v>B</v>
          </cell>
          <cell r="BO254" t="str">
            <v>B</v>
          </cell>
          <cell r="BP254" t="str">
            <v>B</v>
          </cell>
          <cell r="BQ254" t="str">
            <v>SA</v>
          </cell>
          <cell r="BR254" t="str">
            <v>SA</v>
          </cell>
          <cell r="BS254" t="str">
            <v>SA</v>
          </cell>
          <cell r="BT254">
            <v>22899</v>
          </cell>
          <cell r="BU254">
            <v>24957</v>
          </cell>
          <cell r="BV254">
            <v>25965</v>
          </cell>
          <cell r="BW254">
            <v>3204</v>
          </cell>
          <cell r="BX254">
            <v>3204</v>
          </cell>
          <cell r="BY254">
            <v>3204</v>
          </cell>
          <cell r="BZ254">
            <v>3204</v>
          </cell>
          <cell r="CA254">
            <v>3204</v>
          </cell>
          <cell r="CB254">
            <v>3204</v>
          </cell>
          <cell r="CC254">
            <v>0.69299999999999995</v>
          </cell>
          <cell r="CD254">
            <v>0.75600000000000001</v>
          </cell>
          <cell r="CE254">
            <v>0.78600000000000003</v>
          </cell>
          <cell r="CF254">
            <v>0.69299999999999995</v>
          </cell>
          <cell r="CG254">
            <v>0.75600000000000001</v>
          </cell>
          <cell r="CH254">
            <v>0.78600000000000003</v>
          </cell>
          <cell r="CI254" t="str">
            <v>B</v>
          </cell>
          <cell r="CJ254" t="str">
            <v>B</v>
          </cell>
          <cell r="CK254" t="str">
            <v>B</v>
          </cell>
          <cell r="CL254" t="str">
            <v>N</v>
          </cell>
        </row>
        <row r="255">
          <cell r="B255" t="str">
            <v>5407</v>
          </cell>
          <cell r="C255" t="str">
            <v>SPRING HILL DR</v>
          </cell>
          <cell r="D255" t="str">
            <v>PINEHURST DR (W)</v>
          </cell>
          <cell r="E255" t="str">
            <v>PINEHURST DR (E)</v>
          </cell>
          <cell r="F255" t="str">
            <v>32</v>
          </cell>
          <cell r="G255" t="str">
            <v>E</v>
          </cell>
          <cell r="H255">
            <v>1.02</v>
          </cell>
          <cell r="I255">
            <v>141</v>
          </cell>
          <cell r="J255">
            <v>143</v>
          </cell>
          <cell r="K255">
            <v>145</v>
          </cell>
          <cell r="L255" t="str">
            <v>T</v>
          </cell>
          <cell r="M255" t="str">
            <v>T</v>
          </cell>
          <cell r="N255" t="str">
            <v>T</v>
          </cell>
          <cell r="O255" t="str">
            <v>D</v>
          </cell>
          <cell r="P255" t="str">
            <v>D</v>
          </cell>
          <cell r="Q255" t="str">
            <v>D</v>
          </cell>
          <cell r="R255" t="str">
            <v>SA</v>
          </cell>
          <cell r="S255" t="str">
            <v>SA</v>
          </cell>
          <cell r="T255" t="str">
            <v>SA</v>
          </cell>
          <cell r="U255">
            <v>2</v>
          </cell>
          <cell r="V255">
            <v>2</v>
          </cell>
          <cell r="W255">
            <v>2</v>
          </cell>
          <cell r="X255" t="str">
            <v>CR</v>
          </cell>
          <cell r="Y255" t="str">
            <v>CR</v>
          </cell>
          <cell r="Z255" t="str">
            <v>CR</v>
          </cell>
          <cell r="AA255">
            <v>1</v>
          </cell>
          <cell r="AB255">
            <v>1</v>
          </cell>
          <cell r="AC255">
            <v>1</v>
          </cell>
          <cell r="AD255" t="str">
            <v>N</v>
          </cell>
          <cell r="AE255" t="str">
            <v>N</v>
          </cell>
          <cell r="AF255" t="str">
            <v>N</v>
          </cell>
          <cell r="AG255" t="str">
            <v>4D</v>
          </cell>
          <cell r="AH255" t="str">
            <v>4D</v>
          </cell>
          <cell r="AI255" t="str">
            <v>4D</v>
          </cell>
          <cell r="AJ255">
            <v>1</v>
          </cell>
          <cell r="AK255">
            <v>1</v>
          </cell>
          <cell r="AL255">
            <v>1</v>
          </cell>
          <cell r="AM255">
            <v>9.7000000000000003E-2</v>
          </cell>
          <cell r="AN255">
            <v>9.7000000000000003E-2</v>
          </cell>
          <cell r="AO255">
            <v>9.7000000000000003E-2</v>
          </cell>
          <cell r="AP255">
            <v>0.55000000000000004</v>
          </cell>
          <cell r="AQ255">
            <v>0.55000000000000004</v>
          </cell>
          <cell r="AR255">
            <v>0.55000000000000004</v>
          </cell>
          <cell r="AS255">
            <v>0.92500000000000004</v>
          </cell>
          <cell r="AT255">
            <v>0.92500000000000004</v>
          </cell>
          <cell r="AU255">
            <v>0.92500000000000004</v>
          </cell>
          <cell r="AV255">
            <v>22668</v>
          </cell>
          <cell r="AW255">
            <v>24056</v>
          </cell>
          <cell r="AX255">
            <v>25028</v>
          </cell>
          <cell r="AY255">
            <v>2199</v>
          </cell>
          <cell r="AZ255">
            <v>2333</v>
          </cell>
          <cell r="BA255">
            <v>2428</v>
          </cell>
          <cell r="BB255">
            <v>3204</v>
          </cell>
          <cell r="BC255">
            <v>3204</v>
          </cell>
          <cell r="BD255">
            <v>3204</v>
          </cell>
          <cell r="BE255">
            <v>3204</v>
          </cell>
          <cell r="BF255">
            <v>3204</v>
          </cell>
          <cell r="BG255">
            <v>3204</v>
          </cell>
          <cell r="BH255">
            <v>0.68600000000000005</v>
          </cell>
          <cell r="BI255">
            <v>0.72799999999999998</v>
          </cell>
          <cell r="BJ255">
            <v>0.75800000000000001</v>
          </cell>
          <cell r="BK255">
            <v>0.68600000000000005</v>
          </cell>
          <cell r="BL255">
            <v>0.72799999999999998</v>
          </cell>
          <cell r="BM255">
            <v>0.75800000000000001</v>
          </cell>
          <cell r="BN255" t="str">
            <v>B</v>
          </cell>
          <cell r="BO255" t="str">
            <v>B</v>
          </cell>
          <cell r="BP255" t="str">
            <v>B</v>
          </cell>
          <cell r="BQ255" t="str">
            <v>SA</v>
          </cell>
          <cell r="BR255" t="str">
            <v>SA</v>
          </cell>
          <cell r="BS255" t="str">
            <v>SA</v>
          </cell>
          <cell r="BT255">
            <v>22899</v>
          </cell>
          <cell r="BU255">
            <v>24957</v>
          </cell>
          <cell r="BV255">
            <v>25965</v>
          </cell>
          <cell r="BW255">
            <v>3204</v>
          </cell>
          <cell r="BX255">
            <v>3204</v>
          </cell>
          <cell r="BY255">
            <v>3204</v>
          </cell>
          <cell r="BZ255">
            <v>3204</v>
          </cell>
          <cell r="CA255">
            <v>3204</v>
          </cell>
          <cell r="CB255">
            <v>3204</v>
          </cell>
          <cell r="CC255">
            <v>0.69299999999999995</v>
          </cell>
          <cell r="CD255">
            <v>0.75600000000000001</v>
          </cell>
          <cell r="CE255">
            <v>0.78600000000000003</v>
          </cell>
          <cell r="CF255">
            <v>0.69299999999999995</v>
          </cell>
          <cell r="CG255">
            <v>0.75600000000000001</v>
          </cell>
          <cell r="CH255">
            <v>0.78600000000000003</v>
          </cell>
          <cell r="CI255" t="str">
            <v>B</v>
          </cell>
          <cell r="CJ255" t="str">
            <v>B</v>
          </cell>
          <cell r="CK255" t="str">
            <v>B</v>
          </cell>
          <cell r="CL255" t="str">
            <v>N</v>
          </cell>
        </row>
        <row r="256">
          <cell r="B256" t="str">
            <v>5410</v>
          </cell>
          <cell r="C256" t="str">
            <v>SPRING HILL DR</v>
          </cell>
          <cell r="D256" t="str">
            <v>PINEHURST DR (E)</v>
          </cell>
          <cell r="E256" t="str">
            <v>DELTONA BLVD</v>
          </cell>
          <cell r="F256" t="str">
            <v>32</v>
          </cell>
          <cell r="G256" t="str">
            <v>E</v>
          </cell>
          <cell r="H256">
            <v>1.02</v>
          </cell>
          <cell r="I256">
            <v>141</v>
          </cell>
          <cell r="J256">
            <v>143</v>
          </cell>
          <cell r="K256">
            <v>145</v>
          </cell>
          <cell r="L256" t="str">
            <v>T</v>
          </cell>
          <cell r="M256" t="str">
            <v>T</v>
          </cell>
          <cell r="N256" t="str">
            <v>T</v>
          </cell>
          <cell r="O256" t="str">
            <v>D</v>
          </cell>
          <cell r="P256" t="str">
            <v>D</v>
          </cell>
          <cell r="Q256" t="str">
            <v>D</v>
          </cell>
          <cell r="R256" t="str">
            <v>SA</v>
          </cell>
          <cell r="S256" t="str">
            <v>SA</v>
          </cell>
          <cell r="T256" t="str">
            <v>SA</v>
          </cell>
          <cell r="U256">
            <v>2</v>
          </cell>
          <cell r="V256">
            <v>2</v>
          </cell>
          <cell r="W256">
            <v>2</v>
          </cell>
          <cell r="X256" t="str">
            <v>CR</v>
          </cell>
          <cell r="Y256" t="str">
            <v>CR</v>
          </cell>
          <cell r="Z256" t="str">
            <v>CR</v>
          </cell>
          <cell r="AA256">
            <v>1</v>
          </cell>
          <cell r="AB256">
            <v>1</v>
          </cell>
          <cell r="AC256">
            <v>1</v>
          </cell>
          <cell r="AD256" t="str">
            <v>N</v>
          </cell>
          <cell r="AE256" t="str">
            <v>N</v>
          </cell>
          <cell r="AF256" t="str">
            <v>N</v>
          </cell>
          <cell r="AG256" t="str">
            <v>4D</v>
          </cell>
          <cell r="AH256" t="str">
            <v>4D</v>
          </cell>
          <cell r="AI256" t="str">
            <v>4D</v>
          </cell>
          <cell r="AJ256">
            <v>1</v>
          </cell>
          <cell r="AK256">
            <v>1</v>
          </cell>
          <cell r="AL256">
            <v>1</v>
          </cell>
          <cell r="AM256">
            <v>9.7000000000000003E-2</v>
          </cell>
          <cell r="AN256">
            <v>9.7000000000000003E-2</v>
          </cell>
          <cell r="AO256">
            <v>9.7000000000000003E-2</v>
          </cell>
          <cell r="AP256">
            <v>0.55000000000000004</v>
          </cell>
          <cell r="AQ256">
            <v>0.55000000000000004</v>
          </cell>
          <cell r="AR256">
            <v>0.55000000000000004</v>
          </cell>
          <cell r="AS256">
            <v>0.92500000000000004</v>
          </cell>
          <cell r="AT256">
            <v>0.92500000000000004</v>
          </cell>
          <cell r="AU256">
            <v>0.92500000000000004</v>
          </cell>
          <cell r="AV256">
            <v>22668</v>
          </cell>
          <cell r="AW256">
            <v>24056</v>
          </cell>
          <cell r="AX256">
            <v>25028</v>
          </cell>
          <cell r="AY256">
            <v>2199</v>
          </cell>
          <cell r="AZ256">
            <v>2333</v>
          </cell>
          <cell r="BA256">
            <v>2428</v>
          </cell>
          <cell r="BB256">
            <v>3204</v>
          </cell>
          <cell r="BC256">
            <v>3204</v>
          </cell>
          <cell r="BD256">
            <v>3204</v>
          </cell>
          <cell r="BE256">
            <v>3204</v>
          </cell>
          <cell r="BF256">
            <v>3204</v>
          </cell>
          <cell r="BG256">
            <v>3204</v>
          </cell>
          <cell r="BH256">
            <v>0.68600000000000005</v>
          </cell>
          <cell r="BI256">
            <v>0.72799999999999998</v>
          </cell>
          <cell r="BJ256">
            <v>0.75800000000000001</v>
          </cell>
          <cell r="BK256">
            <v>0.68600000000000005</v>
          </cell>
          <cell r="BL256">
            <v>0.72799999999999998</v>
          </cell>
          <cell r="BM256">
            <v>0.75800000000000001</v>
          </cell>
          <cell r="BN256" t="str">
            <v>B</v>
          </cell>
          <cell r="BO256" t="str">
            <v>B</v>
          </cell>
          <cell r="BP256" t="str">
            <v>B</v>
          </cell>
          <cell r="BQ256" t="str">
            <v>SA</v>
          </cell>
          <cell r="BR256" t="str">
            <v>SA</v>
          </cell>
          <cell r="BS256" t="str">
            <v>SA</v>
          </cell>
          <cell r="BT256">
            <v>22899</v>
          </cell>
          <cell r="BU256">
            <v>24957</v>
          </cell>
          <cell r="BV256">
            <v>25965</v>
          </cell>
          <cell r="BW256">
            <v>3204</v>
          </cell>
          <cell r="BX256">
            <v>3204</v>
          </cell>
          <cell r="BY256">
            <v>3204</v>
          </cell>
          <cell r="BZ256">
            <v>3204</v>
          </cell>
          <cell r="CA256">
            <v>3204</v>
          </cell>
          <cell r="CB256">
            <v>3204</v>
          </cell>
          <cell r="CC256">
            <v>0.69299999999999995</v>
          </cell>
          <cell r="CD256">
            <v>0.75600000000000001</v>
          </cell>
          <cell r="CE256">
            <v>0.78600000000000003</v>
          </cell>
          <cell r="CF256">
            <v>0.69299999999999995</v>
          </cell>
          <cell r="CG256">
            <v>0.75600000000000001</v>
          </cell>
          <cell r="CH256">
            <v>0.78600000000000003</v>
          </cell>
          <cell r="CI256" t="str">
            <v>B</v>
          </cell>
          <cell r="CJ256" t="str">
            <v>B</v>
          </cell>
          <cell r="CK256" t="str">
            <v>B</v>
          </cell>
          <cell r="CL256" t="str">
            <v>N</v>
          </cell>
        </row>
        <row r="257">
          <cell r="B257" t="str">
            <v>5415</v>
          </cell>
          <cell r="C257" t="str">
            <v>SPRING HILL DR</v>
          </cell>
          <cell r="D257" t="str">
            <v>DELTONA BLVD</v>
          </cell>
          <cell r="E257" t="str">
            <v>WATERFALL DR</v>
          </cell>
          <cell r="F257" t="str">
            <v>33</v>
          </cell>
          <cell r="G257" t="str">
            <v>E</v>
          </cell>
          <cell r="H257">
            <v>1.02</v>
          </cell>
          <cell r="I257">
            <v>142</v>
          </cell>
          <cell r="J257">
            <v>143</v>
          </cell>
          <cell r="K257">
            <v>145</v>
          </cell>
          <cell r="L257" t="str">
            <v>T</v>
          </cell>
          <cell r="M257" t="str">
            <v>T</v>
          </cell>
          <cell r="N257" t="str">
            <v>T</v>
          </cell>
          <cell r="O257" t="str">
            <v>D</v>
          </cell>
          <cell r="P257" t="str">
            <v>D</v>
          </cell>
          <cell r="Q257" t="str">
            <v>D</v>
          </cell>
          <cell r="R257" t="str">
            <v>SA</v>
          </cell>
          <cell r="S257" t="str">
            <v>SA</v>
          </cell>
          <cell r="T257" t="str">
            <v>SA</v>
          </cell>
          <cell r="U257">
            <v>2</v>
          </cell>
          <cell r="V257">
            <v>2</v>
          </cell>
          <cell r="W257">
            <v>2</v>
          </cell>
          <cell r="X257" t="str">
            <v>CR</v>
          </cell>
          <cell r="Y257" t="str">
            <v>CR</v>
          </cell>
          <cell r="Z257" t="str">
            <v>CR</v>
          </cell>
          <cell r="AA257">
            <v>1</v>
          </cell>
          <cell r="AB257">
            <v>1</v>
          </cell>
          <cell r="AC257">
            <v>1</v>
          </cell>
          <cell r="AD257" t="str">
            <v>N</v>
          </cell>
          <cell r="AE257" t="str">
            <v>N</v>
          </cell>
          <cell r="AF257" t="str">
            <v>N</v>
          </cell>
          <cell r="AG257" t="str">
            <v>4D</v>
          </cell>
          <cell r="AH257" t="str">
            <v>4D</v>
          </cell>
          <cell r="AI257" t="str">
            <v>4D</v>
          </cell>
          <cell r="AJ257">
            <v>1</v>
          </cell>
          <cell r="AK257">
            <v>1</v>
          </cell>
          <cell r="AL257">
            <v>1</v>
          </cell>
          <cell r="AM257">
            <v>9.7000000000000003E-2</v>
          </cell>
          <cell r="AN257">
            <v>9.7000000000000003E-2</v>
          </cell>
          <cell r="AO257">
            <v>9.7000000000000003E-2</v>
          </cell>
          <cell r="AP257">
            <v>0.55000000000000004</v>
          </cell>
          <cell r="AQ257">
            <v>0.55000000000000004</v>
          </cell>
          <cell r="AR257">
            <v>0.55000000000000004</v>
          </cell>
          <cell r="AS257">
            <v>0.92500000000000004</v>
          </cell>
          <cell r="AT257">
            <v>0.92500000000000004</v>
          </cell>
          <cell r="AU257">
            <v>0.92500000000000004</v>
          </cell>
          <cell r="AV257">
            <v>27424</v>
          </cell>
          <cell r="AW257">
            <v>29102</v>
          </cell>
          <cell r="AX257">
            <v>30278</v>
          </cell>
          <cell r="AY257">
            <v>2660</v>
          </cell>
          <cell r="AZ257">
            <v>2823</v>
          </cell>
          <cell r="BA257">
            <v>2937</v>
          </cell>
          <cell r="BB257">
            <v>2898</v>
          </cell>
          <cell r="BC257">
            <v>2898</v>
          </cell>
          <cell r="BD257">
            <v>2898</v>
          </cell>
          <cell r="BE257">
            <v>3060</v>
          </cell>
          <cell r="BF257">
            <v>3060</v>
          </cell>
          <cell r="BG257">
            <v>3060</v>
          </cell>
          <cell r="BH257">
            <v>0.91800000000000004</v>
          </cell>
          <cell r="BI257">
            <v>0.97399999999999998</v>
          </cell>
          <cell r="BJ257">
            <v>1.0129999999999999</v>
          </cell>
          <cell r="BK257">
            <v>0.86899999999999999</v>
          </cell>
          <cell r="BL257">
            <v>0.92300000000000004</v>
          </cell>
          <cell r="BM257">
            <v>0.96</v>
          </cell>
          <cell r="BN257" t="str">
            <v>D</v>
          </cell>
          <cell r="BO257" t="str">
            <v>D</v>
          </cell>
          <cell r="BP257" t="str">
            <v>E</v>
          </cell>
          <cell r="BQ257" t="str">
            <v>SA</v>
          </cell>
          <cell r="BR257" t="str">
            <v>SA</v>
          </cell>
          <cell r="BS257" t="str">
            <v>SA</v>
          </cell>
          <cell r="BT257">
            <v>25098</v>
          </cell>
          <cell r="BU257">
            <v>24957</v>
          </cell>
          <cell r="BV257">
            <v>25965</v>
          </cell>
          <cell r="BW257">
            <v>3204</v>
          </cell>
          <cell r="BX257">
            <v>3204</v>
          </cell>
          <cell r="BY257">
            <v>3204</v>
          </cell>
          <cell r="BZ257">
            <v>3204</v>
          </cell>
          <cell r="CA257">
            <v>3204</v>
          </cell>
          <cell r="CB257">
            <v>3204</v>
          </cell>
          <cell r="CC257">
            <v>0.76</v>
          </cell>
          <cell r="CD257">
            <v>0.75600000000000001</v>
          </cell>
          <cell r="CE257">
            <v>0.78600000000000003</v>
          </cell>
          <cell r="CF257">
            <v>0.76</v>
          </cell>
          <cell r="CG257">
            <v>0.75600000000000001</v>
          </cell>
          <cell r="CH257">
            <v>0.78600000000000003</v>
          </cell>
          <cell r="CI257" t="str">
            <v>B</v>
          </cell>
          <cell r="CJ257" t="str">
            <v>B</v>
          </cell>
          <cell r="CK257" t="str">
            <v>B</v>
          </cell>
          <cell r="CL257" t="str">
            <v>N</v>
          </cell>
        </row>
        <row r="258">
          <cell r="B258" t="str">
            <v>5420</v>
          </cell>
          <cell r="C258" t="str">
            <v>SPRING HILL DR</v>
          </cell>
          <cell r="D258" t="str">
            <v>WATERFALL DR</v>
          </cell>
          <cell r="E258" t="str">
            <v>MARINER BLVD</v>
          </cell>
          <cell r="F258" t="str">
            <v>34</v>
          </cell>
          <cell r="G258" t="str">
            <v>E</v>
          </cell>
          <cell r="H258">
            <v>1.02</v>
          </cell>
          <cell r="I258">
            <v>142</v>
          </cell>
          <cell r="J258">
            <v>144</v>
          </cell>
          <cell r="K258">
            <v>146</v>
          </cell>
          <cell r="L258" t="str">
            <v>T</v>
          </cell>
          <cell r="M258" t="str">
            <v>T</v>
          </cell>
          <cell r="N258" t="str">
            <v>T</v>
          </cell>
          <cell r="O258" t="str">
            <v>D</v>
          </cell>
          <cell r="P258" t="str">
            <v>D</v>
          </cell>
          <cell r="Q258" t="str">
            <v>D</v>
          </cell>
          <cell r="R258" t="str">
            <v>SA</v>
          </cell>
          <cell r="S258" t="str">
            <v>SA</v>
          </cell>
          <cell r="T258" t="str">
            <v>SA</v>
          </cell>
          <cell r="U258">
            <v>2</v>
          </cell>
          <cell r="V258">
            <v>2</v>
          </cell>
          <cell r="W258">
            <v>2</v>
          </cell>
          <cell r="X258" t="str">
            <v>CR</v>
          </cell>
          <cell r="Y258" t="str">
            <v>CR</v>
          </cell>
          <cell r="Z258" t="str">
            <v>CR</v>
          </cell>
          <cell r="AA258">
            <v>1</v>
          </cell>
          <cell r="AB258">
            <v>1</v>
          </cell>
          <cell r="AC258">
            <v>1</v>
          </cell>
          <cell r="AD258" t="str">
            <v>N</v>
          </cell>
          <cell r="AE258" t="str">
            <v>N</v>
          </cell>
          <cell r="AF258" t="str">
            <v>N</v>
          </cell>
          <cell r="AG258" t="str">
            <v>4D</v>
          </cell>
          <cell r="AH258" t="str">
            <v>4D</v>
          </cell>
          <cell r="AI258" t="str">
            <v>4D</v>
          </cell>
          <cell r="AJ258">
            <v>1</v>
          </cell>
          <cell r="AK258">
            <v>1</v>
          </cell>
          <cell r="AL258">
            <v>1</v>
          </cell>
          <cell r="AM258">
            <v>9.7000000000000003E-2</v>
          </cell>
          <cell r="AN258">
            <v>9.7000000000000003E-2</v>
          </cell>
          <cell r="AO258">
            <v>9.7000000000000003E-2</v>
          </cell>
          <cell r="AP258">
            <v>0.55000000000000004</v>
          </cell>
          <cell r="AQ258">
            <v>0.55000000000000004</v>
          </cell>
          <cell r="AR258">
            <v>0.55000000000000004</v>
          </cell>
          <cell r="AS258">
            <v>0.92500000000000004</v>
          </cell>
          <cell r="AT258">
            <v>0.92500000000000004</v>
          </cell>
          <cell r="AU258">
            <v>0.92500000000000004</v>
          </cell>
          <cell r="AV258">
            <v>24734</v>
          </cell>
          <cell r="AW258">
            <v>26248</v>
          </cell>
          <cell r="AX258">
            <v>27309</v>
          </cell>
          <cell r="AY258">
            <v>2399</v>
          </cell>
          <cell r="AZ258">
            <v>2546</v>
          </cell>
          <cell r="BA258">
            <v>2649</v>
          </cell>
          <cell r="BB258">
            <v>3204</v>
          </cell>
          <cell r="BC258">
            <v>3204</v>
          </cell>
          <cell r="BD258">
            <v>3204</v>
          </cell>
          <cell r="BE258">
            <v>3204</v>
          </cell>
          <cell r="BF258">
            <v>3204</v>
          </cell>
          <cell r="BG258">
            <v>3204</v>
          </cell>
          <cell r="BH258">
            <v>0.749</v>
          </cell>
          <cell r="BI258">
            <v>0.79500000000000004</v>
          </cell>
          <cell r="BJ258">
            <v>0.82699999999999996</v>
          </cell>
          <cell r="BK258">
            <v>0.749</v>
          </cell>
          <cell r="BL258">
            <v>0.79500000000000004</v>
          </cell>
          <cell r="BM258">
            <v>0.82699999999999996</v>
          </cell>
          <cell r="BN258" t="str">
            <v>B</v>
          </cell>
          <cell r="BO258" t="str">
            <v>B</v>
          </cell>
          <cell r="BP258" t="str">
            <v>C</v>
          </cell>
          <cell r="BQ258" t="str">
            <v>SA</v>
          </cell>
          <cell r="BR258" t="str">
            <v>SA</v>
          </cell>
          <cell r="BS258" t="str">
            <v>SA</v>
          </cell>
          <cell r="BT258">
            <v>25098</v>
          </cell>
          <cell r="BU258">
            <v>26248</v>
          </cell>
          <cell r="BV258">
            <v>27309</v>
          </cell>
          <cell r="BW258">
            <v>3204</v>
          </cell>
          <cell r="BX258">
            <v>3204</v>
          </cell>
          <cell r="BY258">
            <v>3204</v>
          </cell>
          <cell r="BZ258">
            <v>3204</v>
          </cell>
          <cell r="CA258">
            <v>3204</v>
          </cell>
          <cell r="CB258">
            <v>3204</v>
          </cell>
          <cell r="CC258">
            <v>0.76</v>
          </cell>
          <cell r="CD258">
            <v>0.79500000000000004</v>
          </cell>
          <cell r="CE258">
            <v>0.82699999999999996</v>
          </cell>
          <cell r="CF258">
            <v>0.76</v>
          </cell>
          <cell r="CG258">
            <v>0.79500000000000004</v>
          </cell>
          <cell r="CH258">
            <v>0.82699999999999996</v>
          </cell>
          <cell r="CI258" t="str">
            <v>B</v>
          </cell>
          <cell r="CJ258" t="str">
            <v>B</v>
          </cell>
          <cell r="CK258" t="str">
            <v>C</v>
          </cell>
          <cell r="CL258" t="str">
            <v>N</v>
          </cell>
        </row>
        <row r="259">
          <cell r="B259" t="str">
            <v>5425</v>
          </cell>
          <cell r="C259" t="str">
            <v>SPRING HILL DR</v>
          </cell>
          <cell r="D259" t="str">
            <v>MARINER BLVD</v>
          </cell>
          <cell r="E259" t="str">
            <v>FENTRESS CT</v>
          </cell>
          <cell r="F259" t="str">
            <v>35</v>
          </cell>
          <cell r="G259" t="str">
            <v>E</v>
          </cell>
          <cell r="H259">
            <v>1.02</v>
          </cell>
          <cell r="I259">
            <v>143</v>
          </cell>
          <cell r="J259">
            <v>145</v>
          </cell>
          <cell r="K259">
            <v>147</v>
          </cell>
          <cell r="L259" t="str">
            <v>T</v>
          </cell>
          <cell r="M259" t="str">
            <v>T</v>
          </cell>
          <cell r="N259" t="str">
            <v>T</v>
          </cell>
          <cell r="O259" t="str">
            <v>D</v>
          </cell>
          <cell r="P259" t="str">
            <v>D</v>
          </cell>
          <cell r="Q259" t="str">
            <v>D</v>
          </cell>
          <cell r="R259" t="str">
            <v>SA</v>
          </cell>
          <cell r="S259" t="str">
            <v>SA</v>
          </cell>
          <cell r="T259" t="str">
            <v>SA</v>
          </cell>
          <cell r="U259">
            <v>2</v>
          </cell>
          <cell r="V259">
            <v>2</v>
          </cell>
          <cell r="W259">
            <v>2</v>
          </cell>
          <cell r="X259" t="str">
            <v>CR</v>
          </cell>
          <cell r="Y259" t="str">
            <v>CR</v>
          </cell>
          <cell r="Z259" t="str">
            <v>CR</v>
          </cell>
          <cell r="AA259">
            <v>1</v>
          </cell>
          <cell r="AB259">
            <v>1</v>
          </cell>
          <cell r="AC259">
            <v>1</v>
          </cell>
          <cell r="AD259" t="str">
            <v>N</v>
          </cell>
          <cell r="AE259" t="str">
            <v>N</v>
          </cell>
          <cell r="AF259" t="str">
            <v>N</v>
          </cell>
          <cell r="AG259" t="str">
            <v>4D</v>
          </cell>
          <cell r="AH259" t="str">
            <v>4D</v>
          </cell>
          <cell r="AI259" t="str">
            <v>4D</v>
          </cell>
          <cell r="AJ259">
            <v>0</v>
          </cell>
          <cell r="AK259">
            <v>0</v>
          </cell>
          <cell r="AL259">
            <v>0</v>
          </cell>
          <cell r="AM259">
            <v>9.7000000000000003E-2</v>
          </cell>
          <cell r="AN259">
            <v>9.7000000000000003E-2</v>
          </cell>
          <cell r="AO259">
            <v>9.7000000000000003E-2</v>
          </cell>
          <cell r="AP259">
            <v>0.55000000000000004</v>
          </cell>
          <cell r="AQ259">
            <v>0.55000000000000004</v>
          </cell>
          <cell r="AR259">
            <v>0.55000000000000004</v>
          </cell>
          <cell r="AS259">
            <v>0.92500000000000004</v>
          </cell>
          <cell r="AT259">
            <v>0.92500000000000004</v>
          </cell>
          <cell r="AU259">
            <v>0.92500000000000004</v>
          </cell>
          <cell r="AV259">
            <v>24305</v>
          </cell>
          <cell r="AW259">
            <v>25792</v>
          </cell>
          <cell r="AX259">
            <v>26834</v>
          </cell>
          <cell r="AY259">
            <v>1908</v>
          </cell>
          <cell r="AZ259">
            <v>2025</v>
          </cell>
          <cell r="BA259">
            <v>2107</v>
          </cell>
          <cell r="BB259">
            <v>3204</v>
          </cell>
          <cell r="BC259">
            <v>3204</v>
          </cell>
          <cell r="BD259">
            <v>3204</v>
          </cell>
          <cell r="BE259">
            <v>3204</v>
          </cell>
          <cell r="BF259">
            <v>3204</v>
          </cell>
          <cell r="BG259">
            <v>3204</v>
          </cell>
          <cell r="BH259">
            <v>0.73599999999999999</v>
          </cell>
          <cell r="BI259">
            <v>0.78100000000000003</v>
          </cell>
          <cell r="BJ259">
            <v>0.81200000000000006</v>
          </cell>
          <cell r="BK259">
            <v>0.73599999999999999</v>
          </cell>
          <cell r="BL259">
            <v>0.78100000000000003</v>
          </cell>
          <cell r="BM259">
            <v>0.81200000000000006</v>
          </cell>
          <cell r="BN259" t="str">
            <v>B</v>
          </cell>
          <cell r="BO259" t="str">
            <v>B</v>
          </cell>
          <cell r="BP259" t="str">
            <v>C</v>
          </cell>
          <cell r="BQ259" t="str">
            <v>SA</v>
          </cell>
          <cell r="BR259" t="str">
            <v>SA</v>
          </cell>
          <cell r="BS259" t="str">
            <v>SA</v>
          </cell>
          <cell r="BT259">
            <v>19675</v>
          </cell>
          <cell r="BU259">
            <v>20879</v>
          </cell>
          <cell r="BV259">
            <v>21723</v>
          </cell>
          <cell r="BW259">
            <v>3204</v>
          </cell>
          <cell r="BX259">
            <v>3204</v>
          </cell>
          <cell r="BY259">
            <v>3204</v>
          </cell>
          <cell r="BZ259">
            <v>3204</v>
          </cell>
          <cell r="CA259">
            <v>3204</v>
          </cell>
          <cell r="CB259">
            <v>3204</v>
          </cell>
          <cell r="CC259">
            <v>0.59599999999999997</v>
          </cell>
          <cell r="CD259">
            <v>0.63200000000000001</v>
          </cell>
          <cell r="CE259">
            <v>0.65800000000000003</v>
          </cell>
          <cell r="CF259">
            <v>0.59599999999999997</v>
          </cell>
          <cell r="CG259">
            <v>0.63200000000000001</v>
          </cell>
          <cell r="CH259">
            <v>0.65800000000000003</v>
          </cell>
          <cell r="CI259" t="str">
            <v>B</v>
          </cell>
          <cell r="CJ259" t="str">
            <v>B</v>
          </cell>
          <cell r="CK259" t="str">
            <v>B</v>
          </cell>
          <cell r="CL259" t="str">
            <v>N</v>
          </cell>
        </row>
        <row r="260">
          <cell r="B260" t="str">
            <v>5430.1</v>
          </cell>
          <cell r="C260" t="str">
            <v>SPRING HILL DR</v>
          </cell>
          <cell r="D260" t="str">
            <v>FENTRESS CT</v>
          </cell>
          <cell r="E260" t="str">
            <v>GLENRIDGE DR</v>
          </cell>
          <cell r="F260" t="str">
            <v>36</v>
          </cell>
          <cell r="G260" t="str">
            <v>E</v>
          </cell>
          <cell r="H260">
            <v>1.02</v>
          </cell>
          <cell r="I260">
            <v>143</v>
          </cell>
          <cell r="J260">
            <v>145</v>
          </cell>
          <cell r="K260">
            <v>147</v>
          </cell>
          <cell r="L260" t="str">
            <v>T</v>
          </cell>
          <cell r="M260" t="str">
            <v>T</v>
          </cell>
          <cell r="N260" t="str">
            <v>T</v>
          </cell>
          <cell r="O260" t="str">
            <v>D</v>
          </cell>
          <cell r="P260" t="str">
            <v>D</v>
          </cell>
          <cell r="Q260" t="str">
            <v>D</v>
          </cell>
          <cell r="R260" t="str">
            <v>SA</v>
          </cell>
          <cell r="S260" t="str">
            <v>SA</v>
          </cell>
          <cell r="T260" t="str">
            <v>SA</v>
          </cell>
          <cell r="U260">
            <v>2</v>
          </cell>
          <cell r="V260">
            <v>2</v>
          </cell>
          <cell r="W260">
            <v>2</v>
          </cell>
          <cell r="X260" t="str">
            <v>CR</v>
          </cell>
          <cell r="Y260" t="str">
            <v>CR</v>
          </cell>
          <cell r="Z260" t="str">
            <v>CR</v>
          </cell>
          <cell r="AA260">
            <v>1</v>
          </cell>
          <cell r="AB260">
            <v>1</v>
          </cell>
          <cell r="AC260">
            <v>1</v>
          </cell>
          <cell r="AD260" t="str">
            <v>N</v>
          </cell>
          <cell r="AE260" t="str">
            <v>N</v>
          </cell>
          <cell r="AF260" t="str">
            <v>N</v>
          </cell>
          <cell r="AG260" t="str">
            <v>4D</v>
          </cell>
          <cell r="AH260" t="str">
            <v>4D</v>
          </cell>
          <cell r="AI260" t="str">
            <v>4D</v>
          </cell>
          <cell r="AJ260">
            <v>1</v>
          </cell>
          <cell r="AK260">
            <v>1</v>
          </cell>
          <cell r="AL260">
            <v>1</v>
          </cell>
          <cell r="AM260">
            <v>9.7000000000000003E-2</v>
          </cell>
          <cell r="AN260">
            <v>9.7000000000000003E-2</v>
          </cell>
          <cell r="AO260">
            <v>9.7000000000000003E-2</v>
          </cell>
          <cell r="AP260">
            <v>0.55000000000000004</v>
          </cell>
          <cell r="AQ260">
            <v>0.55000000000000004</v>
          </cell>
          <cell r="AR260">
            <v>0.55000000000000004</v>
          </cell>
          <cell r="AS260">
            <v>0.92500000000000004</v>
          </cell>
          <cell r="AT260">
            <v>0.92500000000000004</v>
          </cell>
          <cell r="AU260">
            <v>0.92500000000000004</v>
          </cell>
          <cell r="AV260">
            <v>19675</v>
          </cell>
          <cell r="AW260">
            <v>20879</v>
          </cell>
          <cell r="AX260">
            <v>21723</v>
          </cell>
          <cell r="AY260">
            <v>1908</v>
          </cell>
          <cell r="AZ260">
            <v>2025</v>
          </cell>
          <cell r="BA260">
            <v>2107</v>
          </cell>
          <cell r="BB260">
            <v>3204</v>
          </cell>
          <cell r="BC260">
            <v>3204</v>
          </cell>
          <cell r="BD260">
            <v>3204</v>
          </cell>
          <cell r="BE260">
            <v>3204</v>
          </cell>
          <cell r="BF260">
            <v>3204</v>
          </cell>
          <cell r="BG260">
            <v>3204</v>
          </cell>
          <cell r="BH260">
            <v>0.59599999999999997</v>
          </cell>
          <cell r="BI260">
            <v>0.63200000000000001</v>
          </cell>
          <cell r="BJ260">
            <v>0.65800000000000003</v>
          </cell>
          <cell r="BK260">
            <v>0.59599999999999997</v>
          </cell>
          <cell r="BL260">
            <v>0.63200000000000001</v>
          </cell>
          <cell r="BM260">
            <v>0.65800000000000003</v>
          </cell>
          <cell r="BN260" t="str">
            <v>B</v>
          </cell>
          <cell r="BO260" t="str">
            <v>B</v>
          </cell>
          <cell r="BP260" t="str">
            <v>B</v>
          </cell>
          <cell r="BQ260" t="str">
            <v>SA</v>
          </cell>
          <cell r="BR260" t="str">
            <v>SA</v>
          </cell>
          <cell r="BS260" t="str">
            <v>SA</v>
          </cell>
          <cell r="BT260">
            <v>19675</v>
          </cell>
          <cell r="BU260">
            <v>20879</v>
          </cell>
          <cell r="BV260">
            <v>21723</v>
          </cell>
          <cell r="BW260">
            <v>3204</v>
          </cell>
          <cell r="BX260">
            <v>3204</v>
          </cell>
          <cell r="BY260">
            <v>3204</v>
          </cell>
          <cell r="BZ260">
            <v>3204</v>
          </cell>
          <cell r="CA260">
            <v>3204</v>
          </cell>
          <cell r="CB260">
            <v>3204</v>
          </cell>
          <cell r="CC260">
            <v>0.59599999999999997</v>
          </cell>
          <cell r="CD260">
            <v>0.63200000000000001</v>
          </cell>
          <cell r="CE260">
            <v>0.65800000000000003</v>
          </cell>
          <cell r="CF260">
            <v>0.59599999999999997</v>
          </cell>
          <cell r="CG260">
            <v>0.63200000000000001</v>
          </cell>
          <cell r="CH260">
            <v>0.65800000000000003</v>
          </cell>
          <cell r="CI260" t="str">
            <v>B</v>
          </cell>
          <cell r="CJ260" t="str">
            <v>B</v>
          </cell>
          <cell r="CK260" t="str">
            <v>B</v>
          </cell>
          <cell r="CL260" t="str">
            <v>N</v>
          </cell>
        </row>
        <row r="261">
          <cell r="B261" t="str">
            <v>5430.2</v>
          </cell>
          <cell r="C261" t="str">
            <v>SPRING HILL DR</v>
          </cell>
          <cell r="D261" t="str">
            <v>GLENRIDGE DR</v>
          </cell>
          <cell r="E261" t="str">
            <v>LINDEN DR (W)</v>
          </cell>
          <cell r="F261" t="str">
            <v>36</v>
          </cell>
          <cell r="G261" t="str">
            <v>E</v>
          </cell>
          <cell r="H261">
            <v>1.02</v>
          </cell>
          <cell r="I261">
            <v>143</v>
          </cell>
          <cell r="J261">
            <v>145</v>
          </cell>
          <cell r="K261">
            <v>147</v>
          </cell>
          <cell r="L261" t="str">
            <v>T</v>
          </cell>
          <cell r="M261" t="str">
            <v>T</v>
          </cell>
          <cell r="N261" t="str">
            <v>T</v>
          </cell>
          <cell r="O261" t="str">
            <v>D</v>
          </cell>
          <cell r="P261" t="str">
            <v>D</v>
          </cell>
          <cell r="Q261" t="str">
            <v>D</v>
          </cell>
          <cell r="R261" t="str">
            <v>SA</v>
          </cell>
          <cell r="S261" t="str">
            <v>SA</v>
          </cell>
          <cell r="T261" t="str">
            <v>SA</v>
          </cell>
          <cell r="U261">
            <v>2</v>
          </cell>
          <cell r="V261">
            <v>2</v>
          </cell>
          <cell r="W261">
            <v>2</v>
          </cell>
          <cell r="X261" t="str">
            <v>CR</v>
          </cell>
          <cell r="Y261" t="str">
            <v>CR</v>
          </cell>
          <cell r="Z261" t="str">
            <v>CR</v>
          </cell>
          <cell r="AA261">
            <v>1</v>
          </cell>
          <cell r="AB261">
            <v>1</v>
          </cell>
          <cell r="AC261">
            <v>1</v>
          </cell>
          <cell r="AD261" t="str">
            <v>N</v>
          </cell>
          <cell r="AE261" t="str">
            <v>N</v>
          </cell>
          <cell r="AF261" t="str">
            <v>N</v>
          </cell>
          <cell r="AG261" t="str">
            <v>4D</v>
          </cell>
          <cell r="AH261" t="str">
            <v>4D</v>
          </cell>
          <cell r="AI261" t="str">
            <v>4D</v>
          </cell>
          <cell r="AJ261">
            <v>1</v>
          </cell>
          <cell r="AK261">
            <v>1</v>
          </cell>
          <cell r="AL261">
            <v>1</v>
          </cell>
          <cell r="AM261">
            <v>9.7000000000000003E-2</v>
          </cell>
          <cell r="AN261">
            <v>9.7000000000000003E-2</v>
          </cell>
          <cell r="AO261">
            <v>9.7000000000000003E-2</v>
          </cell>
          <cell r="AP261">
            <v>0.55000000000000004</v>
          </cell>
          <cell r="AQ261">
            <v>0.55000000000000004</v>
          </cell>
          <cell r="AR261">
            <v>0.55000000000000004</v>
          </cell>
          <cell r="AS261">
            <v>0.92500000000000004</v>
          </cell>
          <cell r="AT261">
            <v>0.92500000000000004</v>
          </cell>
          <cell r="AU261">
            <v>0.92500000000000004</v>
          </cell>
          <cell r="AV261">
            <v>19675</v>
          </cell>
          <cell r="AW261">
            <v>20879</v>
          </cell>
          <cell r="AX261">
            <v>21723</v>
          </cell>
          <cell r="AY261">
            <v>1908</v>
          </cell>
          <cell r="AZ261">
            <v>2025</v>
          </cell>
          <cell r="BA261">
            <v>2107</v>
          </cell>
          <cell r="BB261">
            <v>3204</v>
          </cell>
          <cell r="BC261">
            <v>3204</v>
          </cell>
          <cell r="BD261">
            <v>3204</v>
          </cell>
          <cell r="BE261">
            <v>3204</v>
          </cell>
          <cell r="BF261">
            <v>3204</v>
          </cell>
          <cell r="BG261">
            <v>3204</v>
          </cell>
          <cell r="BH261">
            <v>0.59599999999999997</v>
          </cell>
          <cell r="BI261">
            <v>0.63200000000000001</v>
          </cell>
          <cell r="BJ261">
            <v>0.65800000000000003</v>
          </cell>
          <cell r="BK261">
            <v>0.59599999999999997</v>
          </cell>
          <cell r="BL261">
            <v>0.63200000000000001</v>
          </cell>
          <cell r="BM261">
            <v>0.65800000000000003</v>
          </cell>
          <cell r="BN261" t="str">
            <v>B</v>
          </cell>
          <cell r="BO261" t="str">
            <v>B</v>
          </cell>
          <cell r="BP261" t="str">
            <v>B</v>
          </cell>
          <cell r="BQ261" t="str">
            <v>SA</v>
          </cell>
          <cell r="BR261" t="str">
            <v>SA</v>
          </cell>
          <cell r="BS261" t="str">
            <v>SA</v>
          </cell>
          <cell r="BT261">
            <v>19675</v>
          </cell>
          <cell r="BU261">
            <v>20879</v>
          </cell>
          <cell r="BV261">
            <v>21723</v>
          </cell>
          <cell r="BW261">
            <v>3204</v>
          </cell>
          <cell r="BX261">
            <v>3204</v>
          </cell>
          <cell r="BY261">
            <v>3204</v>
          </cell>
          <cell r="BZ261">
            <v>3204</v>
          </cell>
          <cell r="CA261">
            <v>3204</v>
          </cell>
          <cell r="CB261">
            <v>3204</v>
          </cell>
          <cell r="CC261">
            <v>0.59599999999999997</v>
          </cell>
          <cell r="CD261">
            <v>0.63200000000000001</v>
          </cell>
          <cell r="CE261">
            <v>0.65800000000000003</v>
          </cell>
          <cell r="CF261">
            <v>0.59599999999999997</v>
          </cell>
          <cell r="CG261">
            <v>0.63200000000000001</v>
          </cell>
          <cell r="CH261">
            <v>0.65800000000000003</v>
          </cell>
          <cell r="CI261" t="str">
            <v>B</v>
          </cell>
          <cell r="CJ261" t="str">
            <v>B</v>
          </cell>
          <cell r="CK261" t="str">
            <v>B</v>
          </cell>
          <cell r="CL261" t="str">
            <v>N</v>
          </cell>
        </row>
        <row r="262">
          <cell r="B262" t="str">
            <v>5435.1</v>
          </cell>
          <cell r="C262" t="str">
            <v>SPRING HILL DR</v>
          </cell>
          <cell r="D262" t="str">
            <v>LINDEN DR (W)</v>
          </cell>
          <cell r="E262" t="str">
            <v>CORONADO DR</v>
          </cell>
          <cell r="F262" t="str">
            <v>36</v>
          </cell>
          <cell r="G262" t="str">
            <v>E</v>
          </cell>
          <cell r="H262">
            <v>1.02</v>
          </cell>
          <cell r="I262">
            <v>143</v>
          </cell>
          <cell r="J262">
            <v>145</v>
          </cell>
          <cell r="K262">
            <v>147</v>
          </cell>
          <cell r="L262" t="str">
            <v>T</v>
          </cell>
          <cell r="M262" t="str">
            <v>T</v>
          </cell>
          <cell r="N262" t="str">
            <v>T</v>
          </cell>
          <cell r="O262" t="str">
            <v>D</v>
          </cell>
          <cell r="P262" t="str">
            <v>D</v>
          </cell>
          <cell r="Q262" t="str">
            <v>D</v>
          </cell>
          <cell r="R262" t="str">
            <v>SA</v>
          </cell>
          <cell r="S262" t="str">
            <v>SA</v>
          </cell>
          <cell r="T262" t="str">
            <v>SA</v>
          </cell>
          <cell r="U262">
            <v>2</v>
          </cell>
          <cell r="V262">
            <v>2</v>
          </cell>
          <cell r="W262">
            <v>2</v>
          </cell>
          <cell r="X262" t="str">
            <v>CR</v>
          </cell>
          <cell r="Y262" t="str">
            <v>CR</v>
          </cell>
          <cell r="Z262" t="str">
            <v>CR</v>
          </cell>
          <cell r="AA262">
            <v>1</v>
          </cell>
          <cell r="AB262">
            <v>1</v>
          </cell>
          <cell r="AC262">
            <v>1</v>
          </cell>
          <cell r="AD262" t="str">
            <v>N</v>
          </cell>
          <cell r="AE262" t="str">
            <v>N</v>
          </cell>
          <cell r="AF262" t="str">
            <v>N</v>
          </cell>
          <cell r="AG262" t="str">
            <v>4D</v>
          </cell>
          <cell r="AH262" t="str">
            <v>4D</v>
          </cell>
          <cell r="AI262" t="str">
            <v>4D</v>
          </cell>
          <cell r="AJ262">
            <v>0</v>
          </cell>
          <cell r="AK262">
            <v>0</v>
          </cell>
          <cell r="AL262">
            <v>0</v>
          </cell>
          <cell r="AM262">
            <v>9.7000000000000003E-2</v>
          </cell>
          <cell r="AN262">
            <v>9.7000000000000003E-2</v>
          </cell>
          <cell r="AO262">
            <v>9.7000000000000003E-2</v>
          </cell>
          <cell r="AP262">
            <v>0.55000000000000004</v>
          </cell>
          <cell r="AQ262">
            <v>0.55000000000000004</v>
          </cell>
          <cell r="AR262">
            <v>0.55000000000000004</v>
          </cell>
          <cell r="AS262">
            <v>0.92500000000000004</v>
          </cell>
          <cell r="AT262">
            <v>0.92500000000000004</v>
          </cell>
          <cell r="AU262">
            <v>0.92500000000000004</v>
          </cell>
          <cell r="AV262">
            <v>19675</v>
          </cell>
          <cell r="AW262">
            <v>20879</v>
          </cell>
          <cell r="AX262">
            <v>21723</v>
          </cell>
          <cell r="AY262">
            <v>1908</v>
          </cell>
          <cell r="AZ262">
            <v>2025</v>
          </cell>
          <cell r="BA262">
            <v>2107</v>
          </cell>
          <cell r="BB262">
            <v>3204</v>
          </cell>
          <cell r="BC262">
            <v>3204</v>
          </cell>
          <cell r="BD262">
            <v>3204</v>
          </cell>
          <cell r="BE262">
            <v>3204</v>
          </cell>
          <cell r="BF262">
            <v>3204</v>
          </cell>
          <cell r="BG262">
            <v>3204</v>
          </cell>
          <cell r="BH262">
            <v>0.59599999999999997</v>
          </cell>
          <cell r="BI262">
            <v>0.63200000000000001</v>
          </cell>
          <cell r="BJ262">
            <v>0.65800000000000003</v>
          </cell>
          <cell r="BK262">
            <v>0.59599999999999997</v>
          </cell>
          <cell r="BL262">
            <v>0.63200000000000001</v>
          </cell>
          <cell r="BM262">
            <v>0.65800000000000003</v>
          </cell>
          <cell r="BN262" t="str">
            <v>B</v>
          </cell>
          <cell r="BO262" t="str">
            <v>B</v>
          </cell>
          <cell r="BP262" t="str">
            <v>B</v>
          </cell>
          <cell r="BQ262" t="str">
            <v>SA</v>
          </cell>
          <cell r="BR262" t="str">
            <v>SA</v>
          </cell>
          <cell r="BS262" t="str">
            <v>SA</v>
          </cell>
          <cell r="BT262">
            <v>19675</v>
          </cell>
          <cell r="BU262">
            <v>20879</v>
          </cell>
          <cell r="BV262">
            <v>21723</v>
          </cell>
          <cell r="BW262">
            <v>3204</v>
          </cell>
          <cell r="BX262">
            <v>3204</v>
          </cell>
          <cell r="BY262">
            <v>3204</v>
          </cell>
          <cell r="BZ262">
            <v>3204</v>
          </cell>
          <cell r="CA262">
            <v>3204</v>
          </cell>
          <cell r="CB262">
            <v>3204</v>
          </cell>
          <cell r="CC262">
            <v>0.59599999999999997</v>
          </cell>
          <cell r="CD262">
            <v>0.63200000000000001</v>
          </cell>
          <cell r="CE262">
            <v>0.65800000000000003</v>
          </cell>
          <cell r="CF262">
            <v>0.59599999999999997</v>
          </cell>
          <cell r="CG262">
            <v>0.63200000000000001</v>
          </cell>
          <cell r="CH262">
            <v>0.65800000000000003</v>
          </cell>
          <cell r="CI262" t="str">
            <v>B</v>
          </cell>
          <cell r="CJ262" t="str">
            <v>B</v>
          </cell>
          <cell r="CK262" t="str">
            <v>B</v>
          </cell>
          <cell r="CL262" t="str">
            <v>N</v>
          </cell>
        </row>
        <row r="263">
          <cell r="B263" t="str">
            <v>5435.2</v>
          </cell>
          <cell r="C263" t="str">
            <v>SPRING HILL DR</v>
          </cell>
          <cell r="D263" t="str">
            <v>CORONADO DR</v>
          </cell>
          <cell r="E263" t="str">
            <v>BARCLAY AVE</v>
          </cell>
          <cell r="F263" t="str">
            <v>36</v>
          </cell>
          <cell r="G263" t="str">
            <v>E</v>
          </cell>
          <cell r="H263">
            <v>1.02</v>
          </cell>
          <cell r="I263">
            <v>143</v>
          </cell>
          <cell r="J263">
            <v>145</v>
          </cell>
          <cell r="K263">
            <v>147</v>
          </cell>
          <cell r="L263" t="str">
            <v>T</v>
          </cell>
          <cell r="M263" t="str">
            <v>T</v>
          </cell>
          <cell r="N263" t="str">
            <v>T</v>
          </cell>
          <cell r="O263" t="str">
            <v>D</v>
          </cell>
          <cell r="P263" t="str">
            <v>D</v>
          </cell>
          <cell r="Q263" t="str">
            <v>D</v>
          </cell>
          <cell r="R263" t="str">
            <v>SA</v>
          </cell>
          <cell r="S263" t="str">
            <v>SA</v>
          </cell>
          <cell r="T263" t="str">
            <v>SA</v>
          </cell>
          <cell r="U263">
            <v>2</v>
          </cell>
          <cell r="V263">
            <v>2</v>
          </cell>
          <cell r="W263">
            <v>2</v>
          </cell>
          <cell r="X263" t="str">
            <v>CR</v>
          </cell>
          <cell r="Y263" t="str">
            <v>CR</v>
          </cell>
          <cell r="Z263" t="str">
            <v>CR</v>
          </cell>
          <cell r="AA263">
            <v>1</v>
          </cell>
          <cell r="AB263">
            <v>1</v>
          </cell>
          <cell r="AC263">
            <v>1</v>
          </cell>
          <cell r="AD263" t="str">
            <v>N</v>
          </cell>
          <cell r="AE263" t="str">
            <v>N</v>
          </cell>
          <cell r="AF263" t="str">
            <v>N</v>
          </cell>
          <cell r="AG263" t="str">
            <v>4D</v>
          </cell>
          <cell r="AH263" t="str">
            <v>4D</v>
          </cell>
          <cell r="AI263" t="str">
            <v>4D</v>
          </cell>
          <cell r="AJ263">
            <v>1</v>
          </cell>
          <cell r="AK263">
            <v>1</v>
          </cell>
          <cell r="AL263">
            <v>1</v>
          </cell>
          <cell r="AM263">
            <v>9.7000000000000003E-2</v>
          </cell>
          <cell r="AN263">
            <v>9.7000000000000003E-2</v>
          </cell>
          <cell r="AO263">
            <v>9.7000000000000003E-2</v>
          </cell>
          <cell r="AP263">
            <v>0.55000000000000004</v>
          </cell>
          <cell r="AQ263">
            <v>0.55000000000000004</v>
          </cell>
          <cell r="AR263">
            <v>0.55000000000000004</v>
          </cell>
          <cell r="AS263">
            <v>0.92500000000000004</v>
          </cell>
          <cell r="AT263">
            <v>0.92500000000000004</v>
          </cell>
          <cell r="AU263">
            <v>0.92500000000000004</v>
          </cell>
          <cell r="AV263">
            <v>19675</v>
          </cell>
          <cell r="AW263">
            <v>20879</v>
          </cell>
          <cell r="AX263">
            <v>21723</v>
          </cell>
          <cell r="AY263">
            <v>1908</v>
          </cell>
          <cell r="AZ263">
            <v>2025</v>
          </cell>
          <cell r="BA263">
            <v>2107</v>
          </cell>
          <cell r="BB263">
            <v>3204</v>
          </cell>
          <cell r="BC263">
            <v>3204</v>
          </cell>
          <cell r="BD263">
            <v>3204</v>
          </cell>
          <cell r="BE263">
            <v>3204</v>
          </cell>
          <cell r="BF263">
            <v>3204</v>
          </cell>
          <cell r="BG263">
            <v>3204</v>
          </cell>
          <cell r="BH263">
            <v>0.59599999999999997</v>
          </cell>
          <cell r="BI263">
            <v>0.63200000000000001</v>
          </cell>
          <cell r="BJ263">
            <v>0.65800000000000003</v>
          </cell>
          <cell r="BK263">
            <v>0.59599999999999997</v>
          </cell>
          <cell r="BL263">
            <v>0.63200000000000001</v>
          </cell>
          <cell r="BM263">
            <v>0.65800000000000003</v>
          </cell>
          <cell r="BN263" t="str">
            <v>B</v>
          </cell>
          <cell r="BO263" t="str">
            <v>B</v>
          </cell>
          <cell r="BP263" t="str">
            <v>B</v>
          </cell>
          <cell r="BQ263" t="str">
            <v>SA</v>
          </cell>
          <cell r="BR263" t="str">
            <v>SA</v>
          </cell>
          <cell r="BS263" t="str">
            <v>SA</v>
          </cell>
          <cell r="BT263">
            <v>19675</v>
          </cell>
          <cell r="BU263">
            <v>20879</v>
          </cell>
          <cell r="BV263">
            <v>21723</v>
          </cell>
          <cell r="BW263">
            <v>3204</v>
          </cell>
          <cell r="BX263">
            <v>3204</v>
          </cell>
          <cell r="BY263">
            <v>3204</v>
          </cell>
          <cell r="BZ263">
            <v>3204</v>
          </cell>
          <cell r="CA263">
            <v>3204</v>
          </cell>
          <cell r="CB263">
            <v>3204</v>
          </cell>
          <cell r="CC263">
            <v>0.59599999999999997</v>
          </cell>
          <cell r="CD263">
            <v>0.63200000000000001</v>
          </cell>
          <cell r="CE263">
            <v>0.65800000000000003</v>
          </cell>
          <cell r="CF263">
            <v>0.59599999999999997</v>
          </cell>
          <cell r="CG263">
            <v>0.63200000000000001</v>
          </cell>
          <cell r="CH263">
            <v>0.65800000000000003</v>
          </cell>
          <cell r="CI263" t="str">
            <v>B</v>
          </cell>
          <cell r="CJ263" t="str">
            <v>B</v>
          </cell>
          <cell r="CK263" t="str">
            <v>B</v>
          </cell>
          <cell r="CL263" t="str">
            <v>N</v>
          </cell>
        </row>
        <row r="264">
          <cell r="B264" t="str">
            <v>5440.5</v>
          </cell>
          <cell r="C264" t="str">
            <v>SPRING HILL DR</v>
          </cell>
          <cell r="D264" t="str">
            <v>BARCLAY AVE</v>
          </cell>
          <cell r="E264" t="str">
            <v>N SUNCOAST PKWY (NB RAMPS)</v>
          </cell>
          <cell r="F264" t="str">
            <v>98</v>
          </cell>
          <cell r="G264" t="str">
            <v>B</v>
          </cell>
          <cell r="H264">
            <v>1.0155000000000001</v>
          </cell>
          <cell r="I264">
            <v>144</v>
          </cell>
          <cell r="J264">
            <v>146</v>
          </cell>
          <cell r="K264">
            <v>148</v>
          </cell>
          <cell r="L264" t="str">
            <v>T</v>
          </cell>
          <cell r="M264" t="str">
            <v>T</v>
          </cell>
          <cell r="N264" t="str">
            <v>T</v>
          </cell>
          <cell r="O264" t="str">
            <v>D</v>
          </cell>
          <cell r="P264" t="str">
            <v>D</v>
          </cell>
          <cell r="Q264" t="str">
            <v>D</v>
          </cell>
          <cell r="R264" t="str">
            <v>SA</v>
          </cell>
          <cell r="S264" t="str">
            <v>SA</v>
          </cell>
          <cell r="T264" t="str">
            <v>SA</v>
          </cell>
          <cell r="U264">
            <v>3</v>
          </cell>
          <cell r="V264">
            <v>3</v>
          </cell>
          <cell r="W264">
            <v>3</v>
          </cell>
          <cell r="X264" t="str">
            <v>CR</v>
          </cell>
          <cell r="Y264" t="str">
            <v>CR</v>
          </cell>
          <cell r="Z264" t="str">
            <v>CR</v>
          </cell>
          <cell r="AA264">
            <v>1</v>
          </cell>
          <cell r="AB264">
            <v>1</v>
          </cell>
          <cell r="AC264">
            <v>1</v>
          </cell>
          <cell r="AD264" t="str">
            <v>N</v>
          </cell>
          <cell r="AE264" t="str">
            <v>N</v>
          </cell>
          <cell r="AF264" t="str">
            <v>N</v>
          </cell>
          <cell r="AG264" t="str">
            <v>4D</v>
          </cell>
          <cell r="AH264" t="str">
            <v>4D</v>
          </cell>
          <cell r="AI264" t="str">
            <v>4D</v>
          </cell>
          <cell r="AJ264">
            <v>1</v>
          </cell>
          <cell r="AK264">
            <v>1</v>
          </cell>
          <cell r="AL264">
            <v>1</v>
          </cell>
          <cell r="AM264">
            <v>9.7000000000000003E-2</v>
          </cell>
          <cell r="AN264">
            <v>9.7000000000000003E-2</v>
          </cell>
          <cell r="AO264">
            <v>9.7000000000000003E-2</v>
          </cell>
          <cell r="AP264">
            <v>0.55000000000000004</v>
          </cell>
          <cell r="AQ264">
            <v>0.55000000000000004</v>
          </cell>
          <cell r="AR264">
            <v>0.55000000000000004</v>
          </cell>
          <cell r="AS264">
            <v>0.91</v>
          </cell>
          <cell r="AT264">
            <v>0.91</v>
          </cell>
          <cell r="AU264">
            <v>0.91</v>
          </cell>
          <cell r="AV264">
            <v>22935</v>
          </cell>
          <cell r="AW264">
            <v>24018</v>
          </cell>
          <cell r="AX264">
            <v>24768</v>
          </cell>
          <cell r="AY264">
            <v>2225</v>
          </cell>
          <cell r="AZ264">
            <v>2330</v>
          </cell>
          <cell r="BA264">
            <v>2402</v>
          </cell>
          <cell r="BB264">
            <v>2619</v>
          </cell>
          <cell r="BC264">
            <v>2619</v>
          </cell>
          <cell r="BD264">
            <v>2619</v>
          </cell>
          <cell r="BE264">
            <v>2772</v>
          </cell>
          <cell r="BF264">
            <v>2772</v>
          </cell>
          <cell r="BG264">
            <v>2772</v>
          </cell>
          <cell r="BH264">
            <v>0.85</v>
          </cell>
          <cell r="BI264">
            <v>0.89</v>
          </cell>
          <cell r="BJ264">
            <v>0.91700000000000004</v>
          </cell>
          <cell r="BK264">
            <v>0.80300000000000005</v>
          </cell>
          <cell r="BL264">
            <v>0.84099999999999997</v>
          </cell>
          <cell r="BM264">
            <v>0.86699999999999999</v>
          </cell>
          <cell r="BN264" t="str">
            <v>D</v>
          </cell>
          <cell r="BO264" t="str">
            <v>D</v>
          </cell>
          <cell r="BP264" t="str">
            <v>D</v>
          </cell>
          <cell r="BQ264" t="str">
            <v>SA</v>
          </cell>
          <cell r="BR264" t="str">
            <v>SA</v>
          </cell>
          <cell r="BS264" t="str">
            <v>SA</v>
          </cell>
          <cell r="BT264">
            <v>16735</v>
          </cell>
          <cell r="BU264">
            <v>17725</v>
          </cell>
          <cell r="BV264">
            <v>18419</v>
          </cell>
          <cell r="BW264">
            <v>2952</v>
          </cell>
          <cell r="BX264">
            <v>2952</v>
          </cell>
          <cell r="BY264">
            <v>2952</v>
          </cell>
          <cell r="BZ264">
            <v>2952</v>
          </cell>
          <cell r="CA264">
            <v>2952</v>
          </cell>
          <cell r="CB264">
            <v>2952</v>
          </cell>
          <cell r="CC264">
            <v>0.55000000000000004</v>
          </cell>
          <cell r="CD264">
            <v>0.58199999999999996</v>
          </cell>
          <cell r="CE264">
            <v>0.60499999999999998</v>
          </cell>
          <cell r="CF264">
            <v>0.55000000000000004</v>
          </cell>
          <cell r="CG264">
            <v>0.58199999999999996</v>
          </cell>
          <cell r="CH264">
            <v>0.60499999999999998</v>
          </cell>
          <cell r="CI264" t="str">
            <v>B</v>
          </cell>
          <cell r="CJ264" t="str">
            <v>B</v>
          </cell>
          <cell r="CK264" t="str">
            <v>B</v>
          </cell>
          <cell r="CL264" t="str">
            <v>N</v>
          </cell>
        </row>
        <row r="265">
          <cell r="B265" t="str">
            <v>5440.6</v>
          </cell>
          <cell r="C265" t="str">
            <v>SPRING HILL DR</v>
          </cell>
          <cell r="D265" t="str">
            <v>N SUNCOAST PKWY (NB RAMPS)</v>
          </cell>
          <cell r="E265" t="str">
            <v>N SUNCOAST PKWY (SB RAMPS)</v>
          </cell>
          <cell r="F265" t="str">
            <v>98: 37</v>
          </cell>
          <cell r="G265" t="str">
            <v>E</v>
          </cell>
          <cell r="H265">
            <v>1.02</v>
          </cell>
          <cell r="I265">
            <v>144</v>
          </cell>
          <cell r="J265">
            <v>146</v>
          </cell>
          <cell r="K265">
            <v>148</v>
          </cell>
          <cell r="L265" t="str">
            <v>T</v>
          </cell>
          <cell r="M265" t="str">
            <v>T</v>
          </cell>
          <cell r="N265" t="str">
            <v>T</v>
          </cell>
          <cell r="O265" t="str">
            <v>D</v>
          </cell>
          <cell r="P265" t="str">
            <v>D</v>
          </cell>
          <cell r="Q265" t="str">
            <v>D</v>
          </cell>
          <cell r="R265" t="str">
            <v>SA</v>
          </cell>
          <cell r="S265" t="str">
            <v>SA</v>
          </cell>
          <cell r="T265" t="str">
            <v>SA</v>
          </cell>
          <cell r="U265">
            <v>3</v>
          </cell>
          <cell r="V265">
            <v>3</v>
          </cell>
          <cell r="W265">
            <v>3</v>
          </cell>
          <cell r="X265" t="str">
            <v>CR</v>
          </cell>
          <cell r="Y265" t="str">
            <v>CR</v>
          </cell>
          <cell r="Z265" t="str">
            <v>CR</v>
          </cell>
          <cell r="AA265">
            <v>1</v>
          </cell>
          <cell r="AB265">
            <v>1</v>
          </cell>
          <cell r="AC265">
            <v>1</v>
          </cell>
          <cell r="AD265" t="str">
            <v>N</v>
          </cell>
          <cell r="AE265" t="str">
            <v>N</v>
          </cell>
          <cell r="AF265" t="str">
            <v>N</v>
          </cell>
          <cell r="AG265" t="str">
            <v>4D</v>
          </cell>
          <cell r="AH265" t="str">
            <v>4D</v>
          </cell>
          <cell r="AI265" t="str">
            <v>4D</v>
          </cell>
          <cell r="AJ265">
            <v>1</v>
          </cell>
          <cell r="AK265">
            <v>1</v>
          </cell>
          <cell r="AL265">
            <v>1</v>
          </cell>
          <cell r="AM265">
            <v>9.7000000000000003E-2</v>
          </cell>
          <cell r="AN265">
            <v>9.7000000000000003E-2</v>
          </cell>
          <cell r="AO265">
            <v>9.7000000000000003E-2</v>
          </cell>
          <cell r="AP265">
            <v>0.55000000000000004</v>
          </cell>
          <cell r="AQ265">
            <v>0.55000000000000004</v>
          </cell>
          <cell r="AR265">
            <v>0.55000000000000004</v>
          </cell>
          <cell r="AS265">
            <v>0.91</v>
          </cell>
          <cell r="AT265">
            <v>0.91</v>
          </cell>
          <cell r="AU265">
            <v>0.91</v>
          </cell>
          <cell r="AV265">
            <v>19424</v>
          </cell>
          <cell r="AW265">
            <v>20613</v>
          </cell>
          <cell r="AX265">
            <v>21446</v>
          </cell>
          <cell r="AY265">
            <v>1884</v>
          </cell>
          <cell r="AZ265">
            <v>1999</v>
          </cell>
          <cell r="BA265">
            <v>2080</v>
          </cell>
          <cell r="BB265">
            <v>2232</v>
          </cell>
          <cell r="BC265">
            <v>2232</v>
          </cell>
          <cell r="BD265">
            <v>2232</v>
          </cell>
          <cell r="BE265">
            <v>2520</v>
          </cell>
          <cell r="BF265">
            <v>2520</v>
          </cell>
          <cell r="BG265">
            <v>2520</v>
          </cell>
          <cell r="BH265">
            <v>0.84399999999999997</v>
          </cell>
          <cell r="BI265">
            <v>0.89600000000000002</v>
          </cell>
          <cell r="BJ265">
            <v>0.93200000000000005</v>
          </cell>
          <cell r="BK265">
            <v>0.748</v>
          </cell>
          <cell r="BL265">
            <v>0.79300000000000004</v>
          </cell>
          <cell r="BM265">
            <v>0.82499999999999996</v>
          </cell>
          <cell r="BN265" t="str">
            <v>D</v>
          </cell>
          <cell r="BO265" t="str">
            <v>D</v>
          </cell>
          <cell r="BP265" t="str">
            <v>D</v>
          </cell>
          <cell r="BQ265" t="str">
            <v>SA</v>
          </cell>
          <cell r="BR265" t="str">
            <v>SA</v>
          </cell>
          <cell r="BS265" t="str">
            <v>SA</v>
          </cell>
          <cell r="BT265">
            <v>16735</v>
          </cell>
          <cell r="BU265">
            <v>17725</v>
          </cell>
          <cell r="BV265">
            <v>18419</v>
          </cell>
          <cell r="BW265">
            <v>2952</v>
          </cell>
          <cell r="BX265">
            <v>2952</v>
          </cell>
          <cell r="BY265">
            <v>2952</v>
          </cell>
          <cell r="BZ265">
            <v>2952</v>
          </cell>
          <cell r="CA265">
            <v>2952</v>
          </cell>
          <cell r="CB265">
            <v>2952</v>
          </cell>
          <cell r="CC265">
            <v>0.55000000000000004</v>
          </cell>
          <cell r="CD265">
            <v>0.58199999999999996</v>
          </cell>
          <cell r="CE265">
            <v>0.60499999999999998</v>
          </cell>
          <cell r="CF265">
            <v>0.55000000000000004</v>
          </cell>
          <cell r="CG265">
            <v>0.58199999999999996</v>
          </cell>
          <cell r="CH265">
            <v>0.60499999999999998</v>
          </cell>
          <cell r="CI265" t="str">
            <v>B</v>
          </cell>
          <cell r="CJ265" t="str">
            <v>B</v>
          </cell>
          <cell r="CK265" t="str">
            <v>B</v>
          </cell>
          <cell r="CL265" t="str">
            <v>N</v>
          </cell>
        </row>
        <row r="266">
          <cell r="B266" t="str">
            <v>5440.4</v>
          </cell>
          <cell r="C266" t="str">
            <v>SPRING HILL DR</v>
          </cell>
          <cell r="D266" t="str">
            <v>N SUNCOAST PKWY (SB RAMPS)</v>
          </cell>
          <cell r="E266" t="str">
            <v>SPRING PARK WAY</v>
          </cell>
          <cell r="F266" t="str">
            <v>37</v>
          </cell>
          <cell r="G266" t="str">
            <v>E</v>
          </cell>
          <cell r="H266">
            <v>1.02</v>
          </cell>
          <cell r="I266">
            <v>144</v>
          </cell>
          <cell r="J266">
            <v>146</v>
          </cell>
          <cell r="K266">
            <v>148</v>
          </cell>
          <cell r="L266" t="str">
            <v>T</v>
          </cell>
          <cell r="M266" t="str">
            <v>T</v>
          </cell>
          <cell r="N266" t="str">
            <v>T</v>
          </cell>
          <cell r="O266" t="str">
            <v>D</v>
          </cell>
          <cell r="P266" t="str">
            <v>D</v>
          </cell>
          <cell r="Q266" t="str">
            <v>D</v>
          </cell>
          <cell r="R266" t="str">
            <v>SA</v>
          </cell>
          <cell r="S266" t="str">
            <v>SA</v>
          </cell>
          <cell r="T266" t="str">
            <v>SA</v>
          </cell>
          <cell r="U266">
            <v>3</v>
          </cell>
          <cell r="V266">
            <v>3</v>
          </cell>
          <cell r="W266">
            <v>3</v>
          </cell>
          <cell r="X266" t="str">
            <v>CR</v>
          </cell>
          <cell r="Y266" t="str">
            <v>CR</v>
          </cell>
          <cell r="Z266" t="str">
            <v>CR</v>
          </cell>
          <cell r="AA266">
            <v>1</v>
          </cell>
          <cell r="AB266">
            <v>1</v>
          </cell>
          <cell r="AC266">
            <v>1</v>
          </cell>
          <cell r="AD266" t="str">
            <v>N</v>
          </cell>
          <cell r="AE266" t="str">
            <v>N</v>
          </cell>
          <cell r="AF266" t="str">
            <v>N</v>
          </cell>
          <cell r="AG266" t="str">
            <v>4D</v>
          </cell>
          <cell r="AH266" t="str">
            <v>4D</v>
          </cell>
          <cell r="AI266" t="str">
            <v>4D</v>
          </cell>
          <cell r="AJ266">
            <v>0</v>
          </cell>
          <cell r="AK266">
            <v>0</v>
          </cell>
          <cell r="AL266">
            <v>0</v>
          </cell>
          <cell r="AM266">
            <v>9.7000000000000003E-2</v>
          </cell>
          <cell r="AN266">
            <v>9.7000000000000003E-2</v>
          </cell>
          <cell r="AO266">
            <v>9.7000000000000003E-2</v>
          </cell>
          <cell r="AP266">
            <v>0.55000000000000004</v>
          </cell>
          <cell r="AQ266">
            <v>0.55000000000000004</v>
          </cell>
          <cell r="AR266">
            <v>0.55000000000000004</v>
          </cell>
          <cell r="AS266">
            <v>0.91</v>
          </cell>
          <cell r="AT266">
            <v>0.91</v>
          </cell>
          <cell r="AU266">
            <v>0.91</v>
          </cell>
          <cell r="AV266">
            <v>15711</v>
          </cell>
          <cell r="AW266">
            <v>16673</v>
          </cell>
          <cell r="AX266">
            <v>17346</v>
          </cell>
          <cell r="AY266">
            <v>1564</v>
          </cell>
          <cell r="AZ266">
            <v>1660</v>
          </cell>
          <cell r="BA266">
            <v>1727</v>
          </cell>
          <cell r="BB266">
            <v>2952</v>
          </cell>
          <cell r="BC266">
            <v>2952</v>
          </cell>
          <cell r="BD266">
            <v>2952</v>
          </cell>
          <cell r="BE266">
            <v>2952</v>
          </cell>
          <cell r="BF266">
            <v>2952</v>
          </cell>
          <cell r="BG266">
            <v>2952</v>
          </cell>
          <cell r="BH266">
            <v>0.51600000000000001</v>
          </cell>
          <cell r="BI266">
            <v>0.54800000000000004</v>
          </cell>
          <cell r="BJ266">
            <v>0.56999999999999995</v>
          </cell>
          <cell r="BK266">
            <v>0.51600000000000001</v>
          </cell>
          <cell r="BL266">
            <v>0.54800000000000004</v>
          </cell>
          <cell r="BM266">
            <v>0.56999999999999995</v>
          </cell>
          <cell r="BN266" t="str">
            <v>B</v>
          </cell>
          <cell r="BO266" t="str">
            <v>B</v>
          </cell>
          <cell r="BP266" t="str">
            <v>B</v>
          </cell>
          <cell r="BQ266" t="str">
            <v>SA</v>
          </cell>
          <cell r="BR266" t="str">
            <v>SA</v>
          </cell>
          <cell r="BS266" t="str">
            <v>SA</v>
          </cell>
          <cell r="BT266">
            <v>16735</v>
          </cell>
          <cell r="BU266">
            <v>17725</v>
          </cell>
          <cell r="BV266">
            <v>18419</v>
          </cell>
          <cell r="BW266">
            <v>2952</v>
          </cell>
          <cell r="BX266">
            <v>2952</v>
          </cell>
          <cell r="BY266">
            <v>2952</v>
          </cell>
          <cell r="BZ266">
            <v>2952</v>
          </cell>
          <cell r="CA266">
            <v>2952</v>
          </cell>
          <cell r="CB266">
            <v>2952</v>
          </cell>
          <cell r="CC266">
            <v>0.55000000000000004</v>
          </cell>
          <cell r="CD266">
            <v>0.58199999999999996</v>
          </cell>
          <cell r="CE266">
            <v>0.60499999999999998</v>
          </cell>
          <cell r="CF266">
            <v>0.55000000000000004</v>
          </cell>
          <cell r="CG266">
            <v>0.58199999999999996</v>
          </cell>
          <cell r="CH266">
            <v>0.60499999999999998</v>
          </cell>
          <cell r="CI266" t="str">
            <v>B</v>
          </cell>
          <cell r="CJ266" t="str">
            <v>B</v>
          </cell>
          <cell r="CK266" t="str">
            <v>B</v>
          </cell>
          <cell r="CL266" t="str">
            <v>N</v>
          </cell>
        </row>
        <row r="267">
          <cell r="B267" t="str">
            <v>5443</v>
          </cell>
          <cell r="C267" t="str">
            <v>SPRING HILL DR</v>
          </cell>
          <cell r="D267" t="str">
            <v>SPRING PARK WAY</v>
          </cell>
          <cell r="E267" t="str">
            <v>CALIFORNIA ST</v>
          </cell>
          <cell r="F267" t="str">
            <v>37: 082017</v>
          </cell>
          <cell r="G267" t="str">
            <v>E</v>
          </cell>
          <cell r="H267">
            <v>1.02</v>
          </cell>
          <cell r="I267">
            <v>144</v>
          </cell>
          <cell r="J267">
            <v>146</v>
          </cell>
          <cell r="K267">
            <v>148</v>
          </cell>
          <cell r="L267" t="str">
            <v>T</v>
          </cell>
          <cell r="M267" t="str">
            <v>T</v>
          </cell>
          <cell r="N267" t="str">
            <v>T</v>
          </cell>
          <cell r="O267" t="str">
            <v>D</v>
          </cell>
          <cell r="P267" t="str">
            <v>D</v>
          </cell>
          <cell r="Q267" t="str">
            <v>D</v>
          </cell>
          <cell r="R267" t="str">
            <v>SA</v>
          </cell>
          <cell r="S267" t="str">
            <v>SA</v>
          </cell>
          <cell r="T267" t="str">
            <v>SA</v>
          </cell>
          <cell r="U267">
            <v>3</v>
          </cell>
          <cell r="V267">
            <v>3</v>
          </cell>
          <cell r="W267">
            <v>3</v>
          </cell>
          <cell r="X267" t="str">
            <v>CR</v>
          </cell>
          <cell r="Y267" t="str">
            <v>CR</v>
          </cell>
          <cell r="Z267" t="str">
            <v>CR</v>
          </cell>
          <cell r="AA267">
            <v>1</v>
          </cell>
          <cell r="AB267">
            <v>1</v>
          </cell>
          <cell r="AC267">
            <v>1</v>
          </cell>
          <cell r="AD267" t="str">
            <v>N</v>
          </cell>
          <cell r="AE267" t="str">
            <v>N</v>
          </cell>
          <cell r="AF267" t="str">
            <v>N</v>
          </cell>
          <cell r="AG267" t="str">
            <v>4D</v>
          </cell>
          <cell r="AH267" t="str">
            <v>4D</v>
          </cell>
          <cell r="AI267" t="str">
            <v>4D</v>
          </cell>
          <cell r="AJ267">
            <v>1</v>
          </cell>
          <cell r="AK267">
            <v>1</v>
          </cell>
          <cell r="AL267">
            <v>1</v>
          </cell>
          <cell r="AM267">
            <v>9.7000000000000003E-2</v>
          </cell>
          <cell r="AN267">
            <v>9.7000000000000003E-2</v>
          </cell>
          <cell r="AO267">
            <v>9.7000000000000003E-2</v>
          </cell>
          <cell r="AP267">
            <v>0.55000000000000004</v>
          </cell>
          <cell r="AQ267">
            <v>0.55000000000000004</v>
          </cell>
          <cell r="AR267">
            <v>0.55000000000000004</v>
          </cell>
          <cell r="AS267">
            <v>0.91</v>
          </cell>
          <cell r="AT267">
            <v>0.91</v>
          </cell>
          <cell r="AU267">
            <v>0.91</v>
          </cell>
          <cell r="AV267">
            <v>16126</v>
          </cell>
          <cell r="AW267">
            <v>17113</v>
          </cell>
          <cell r="AX267">
            <v>17805</v>
          </cell>
          <cell r="AY267">
            <v>1564</v>
          </cell>
          <cell r="AZ267">
            <v>1660</v>
          </cell>
          <cell r="BA267">
            <v>1727</v>
          </cell>
          <cell r="BB267">
            <v>2952</v>
          </cell>
          <cell r="BC267">
            <v>2952</v>
          </cell>
          <cell r="BD267">
            <v>2952</v>
          </cell>
          <cell r="BE267">
            <v>2952</v>
          </cell>
          <cell r="BF267">
            <v>2952</v>
          </cell>
          <cell r="BG267">
            <v>2952</v>
          </cell>
          <cell r="BH267">
            <v>0.53</v>
          </cell>
          <cell r="BI267">
            <v>0.56200000000000006</v>
          </cell>
          <cell r="BJ267">
            <v>0.58499999999999996</v>
          </cell>
          <cell r="BK267">
            <v>0.53</v>
          </cell>
          <cell r="BL267">
            <v>0.56200000000000006</v>
          </cell>
          <cell r="BM267">
            <v>0.58499999999999996</v>
          </cell>
          <cell r="BN267" t="str">
            <v>B</v>
          </cell>
          <cell r="BO267" t="str">
            <v>B</v>
          </cell>
          <cell r="BP267" t="str">
            <v>B</v>
          </cell>
          <cell r="BQ267" t="str">
            <v>SA</v>
          </cell>
          <cell r="BR267" t="str">
            <v>SA</v>
          </cell>
          <cell r="BS267" t="str">
            <v>SA</v>
          </cell>
          <cell r="BT267">
            <v>16735</v>
          </cell>
          <cell r="BU267">
            <v>17725</v>
          </cell>
          <cell r="BV267">
            <v>18419</v>
          </cell>
          <cell r="BW267">
            <v>2952</v>
          </cell>
          <cell r="BX267">
            <v>2952</v>
          </cell>
          <cell r="BY267">
            <v>2952</v>
          </cell>
          <cell r="BZ267">
            <v>2952</v>
          </cell>
          <cell r="CA267">
            <v>2952</v>
          </cell>
          <cell r="CB267">
            <v>2952</v>
          </cell>
          <cell r="CC267">
            <v>0.55000000000000004</v>
          </cell>
          <cell r="CD267">
            <v>0.58199999999999996</v>
          </cell>
          <cell r="CE267">
            <v>0.60499999999999998</v>
          </cell>
          <cell r="CF267">
            <v>0.55000000000000004</v>
          </cell>
          <cell r="CG267">
            <v>0.58199999999999996</v>
          </cell>
          <cell r="CH267">
            <v>0.60499999999999998</v>
          </cell>
          <cell r="CI267" t="str">
            <v>B</v>
          </cell>
          <cell r="CJ267" t="str">
            <v>B</v>
          </cell>
          <cell r="CK267" t="str">
            <v>B</v>
          </cell>
          <cell r="CL267" t="str">
            <v>N</v>
          </cell>
        </row>
        <row r="268">
          <cell r="B268" t="str">
            <v>5445</v>
          </cell>
          <cell r="C268" t="str">
            <v>SPRING HILL DR</v>
          </cell>
          <cell r="D268" t="str">
            <v>CALIFORNIA ST</v>
          </cell>
          <cell r="E268" t="str">
            <v>BROAD ST (US41/SR45)</v>
          </cell>
          <cell r="F268" t="str">
            <v>37</v>
          </cell>
          <cell r="G268" t="str">
            <v>E</v>
          </cell>
          <cell r="H268">
            <v>1.02</v>
          </cell>
          <cell r="I268">
            <v>144</v>
          </cell>
          <cell r="J268">
            <v>146</v>
          </cell>
          <cell r="K268">
            <v>148</v>
          </cell>
          <cell r="L268" t="str">
            <v>T</v>
          </cell>
          <cell r="M268" t="str">
            <v>T</v>
          </cell>
          <cell r="N268" t="str">
            <v>T</v>
          </cell>
          <cell r="O268" t="str">
            <v>D</v>
          </cell>
          <cell r="P268" t="str">
            <v>D</v>
          </cell>
          <cell r="Q268" t="str">
            <v>D</v>
          </cell>
          <cell r="R268" t="str">
            <v>SA</v>
          </cell>
          <cell r="S268" t="str">
            <v>SA</v>
          </cell>
          <cell r="T268" t="str">
            <v>SA</v>
          </cell>
          <cell r="U268">
            <v>3</v>
          </cell>
          <cell r="V268">
            <v>3</v>
          </cell>
          <cell r="W268">
            <v>3</v>
          </cell>
          <cell r="X268" t="str">
            <v>CR</v>
          </cell>
          <cell r="Y268" t="str">
            <v>CR</v>
          </cell>
          <cell r="Z268" t="str">
            <v>CR</v>
          </cell>
          <cell r="AA268">
            <v>1</v>
          </cell>
          <cell r="AB268">
            <v>1</v>
          </cell>
          <cell r="AC268">
            <v>1</v>
          </cell>
          <cell r="AD268" t="str">
            <v>N</v>
          </cell>
          <cell r="AE268" t="str">
            <v>N</v>
          </cell>
          <cell r="AF268" t="str">
            <v>N</v>
          </cell>
          <cell r="AG268" t="str">
            <v>4D</v>
          </cell>
          <cell r="AH268" t="str">
            <v>4D</v>
          </cell>
          <cell r="AI268" t="str">
            <v>4D</v>
          </cell>
          <cell r="AJ268">
            <v>1</v>
          </cell>
          <cell r="AK268">
            <v>1</v>
          </cell>
          <cell r="AL268">
            <v>1</v>
          </cell>
          <cell r="AM268">
            <v>9.7000000000000003E-2</v>
          </cell>
          <cell r="AN268">
            <v>9.7000000000000003E-2</v>
          </cell>
          <cell r="AO268">
            <v>9.7000000000000003E-2</v>
          </cell>
          <cell r="AP268">
            <v>0.55000000000000004</v>
          </cell>
          <cell r="AQ268">
            <v>0.55000000000000004</v>
          </cell>
          <cell r="AR268">
            <v>0.55000000000000004</v>
          </cell>
          <cell r="AS268">
            <v>0.91</v>
          </cell>
          <cell r="AT268">
            <v>0.91</v>
          </cell>
          <cell r="AU268">
            <v>0.91</v>
          </cell>
          <cell r="AV268">
            <v>15711</v>
          </cell>
          <cell r="AW268">
            <v>16673</v>
          </cell>
          <cell r="AX268">
            <v>17346</v>
          </cell>
          <cell r="AY268">
            <v>1524</v>
          </cell>
          <cell r="AZ268">
            <v>1617</v>
          </cell>
          <cell r="BA268">
            <v>1683</v>
          </cell>
          <cell r="BB268">
            <v>2952</v>
          </cell>
          <cell r="BC268">
            <v>2952</v>
          </cell>
          <cell r="BD268">
            <v>2952</v>
          </cell>
          <cell r="BE268">
            <v>2952</v>
          </cell>
          <cell r="BF268">
            <v>2952</v>
          </cell>
          <cell r="BG268">
            <v>2952</v>
          </cell>
          <cell r="BH268">
            <v>0.51600000000000001</v>
          </cell>
          <cell r="BI268">
            <v>0.54800000000000004</v>
          </cell>
          <cell r="BJ268">
            <v>0.56999999999999995</v>
          </cell>
          <cell r="BK268">
            <v>0.51600000000000001</v>
          </cell>
          <cell r="BL268">
            <v>0.54800000000000004</v>
          </cell>
          <cell r="BM268">
            <v>0.56999999999999995</v>
          </cell>
          <cell r="BN268" t="str">
            <v>B</v>
          </cell>
          <cell r="BO268" t="str">
            <v>B</v>
          </cell>
          <cell r="BP268" t="str">
            <v>B</v>
          </cell>
          <cell r="BQ268" t="str">
            <v>SA</v>
          </cell>
          <cell r="BR268" t="str">
            <v>SA</v>
          </cell>
          <cell r="BS268" t="str">
            <v>SA</v>
          </cell>
          <cell r="BT268">
            <v>16735</v>
          </cell>
          <cell r="BU268">
            <v>17725</v>
          </cell>
          <cell r="BV268">
            <v>18419</v>
          </cell>
          <cell r="BW268">
            <v>2952</v>
          </cell>
          <cell r="BX268">
            <v>2952</v>
          </cell>
          <cell r="BY268">
            <v>2952</v>
          </cell>
          <cell r="BZ268">
            <v>2952</v>
          </cell>
          <cell r="CA268">
            <v>2952</v>
          </cell>
          <cell r="CB268">
            <v>2952</v>
          </cell>
          <cell r="CC268">
            <v>0.55000000000000004</v>
          </cell>
          <cell r="CD268">
            <v>0.58199999999999996</v>
          </cell>
          <cell r="CE268">
            <v>0.60499999999999998</v>
          </cell>
          <cell r="CF268">
            <v>0.55000000000000004</v>
          </cell>
          <cell r="CG268">
            <v>0.58199999999999996</v>
          </cell>
          <cell r="CH268">
            <v>0.60499999999999998</v>
          </cell>
          <cell r="CI268" t="str">
            <v>B</v>
          </cell>
          <cell r="CJ268" t="str">
            <v>B</v>
          </cell>
          <cell r="CK268" t="str">
            <v>B</v>
          </cell>
          <cell r="CL268" t="str">
            <v>N</v>
          </cell>
        </row>
        <row r="269">
          <cell r="B269" t="str">
            <v>10730</v>
          </cell>
          <cell r="C269" t="str">
            <v>SPRING LAKE HWY</v>
          </cell>
          <cell r="D269" t="str">
            <v>PASCO COUNTY LINE</v>
          </cell>
          <cell r="E269" t="str">
            <v>CHURCH RD</v>
          </cell>
          <cell r="F269" t="str">
            <v>28</v>
          </cell>
          <cell r="G269" t="str">
            <v>A</v>
          </cell>
          <cell r="H269">
            <v>1.016</v>
          </cell>
          <cell r="I269">
            <v>145</v>
          </cell>
          <cell r="J269">
            <v>147</v>
          </cell>
          <cell r="K269">
            <v>149</v>
          </cell>
          <cell r="L269" t="str">
            <v>T</v>
          </cell>
          <cell r="M269" t="str">
            <v>T</v>
          </cell>
          <cell r="N269" t="str">
            <v>T</v>
          </cell>
          <cell r="O269" t="str">
            <v>D</v>
          </cell>
          <cell r="P269" t="str">
            <v>D</v>
          </cell>
          <cell r="Q269" t="str">
            <v>D</v>
          </cell>
          <cell r="R269" t="str">
            <v>NA</v>
          </cell>
          <cell r="S269" t="str">
            <v>NA</v>
          </cell>
          <cell r="T269" t="str">
            <v>NA</v>
          </cell>
          <cell r="U269">
            <v>5</v>
          </cell>
          <cell r="V269">
            <v>5</v>
          </cell>
          <cell r="W269">
            <v>5</v>
          </cell>
          <cell r="X269" t="str">
            <v>CR</v>
          </cell>
          <cell r="Y269" t="str">
            <v>CR</v>
          </cell>
          <cell r="Z269" t="str">
            <v>CR</v>
          </cell>
          <cell r="AA269">
            <v>0</v>
          </cell>
          <cell r="AB269">
            <v>0</v>
          </cell>
          <cell r="AC269">
            <v>0</v>
          </cell>
          <cell r="AD269" t="str">
            <v>N</v>
          </cell>
          <cell r="AE269" t="str">
            <v>N</v>
          </cell>
          <cell r="AF269" t="str">
            <v>N</v>
          </cell>
          <cell r="AG269" t="str">
            <v>2U</v>
          </cell>
          <cell r="AH269" t="str">
            <v>2U</v>
          </cell>
          <cell r="AI269" t="str">
            <v>2U</v>
          </cell>
          <cell r="AJ269">
            <v>0</v>
          </cell>
          <cell r="AK269">
            <v>0</v>
          </cell>
          <cell r="AL269">
            <v>0</v>
          </cell>
          <cell r="AM269">
            <v>9.8000000000000004E-2</v>
          </cell>
          <cell r="AN269">
            <v>9.8000000000000004E-2</v>
          </cell>
          <cell r="AO269">
            <v>9.8000000000000004E-2</v>
          </cell>
          <cell r="AP269">
            <v>0.55000000000000004</v>
          </cell>
          <cell r="AQ269">
            <v>0.55000000000000004</v>
          </cell>
          <cell r="AR269">
            <v>0.55000000000000004</v>
          </cell>
          <cell r="AS269">
            <v>0.88</v>
          </cell>
          <cell r="AT269">
            <v>0.88</v>
          </cell>
          <cell r="AU269">
            <v>0.88</v>
          </cell>
          <cell r="AV269">
            <v>4333</v>
          </cell>
          <cell r="AW269">
            <v>4545</v>
          </cell>
          <cell r="AX269">
            <v>4691</v>
          </cell>
          <cell r="AY269">
            <v>425</v>
          </cell>
          <cell r="AZ269">
            <v>445</v>
          </cell>
          <cell r="BA269">
            <v>460</v>
          </cell>
          <cell r="BB269">
            <v>1012</v>
          </cell>
          <cell r="BC269">
            <v>1012</v>
          </cell>
          <cell r="BD269">
            <v>1012</v>
          </cell>
          <cell r="BE269">
            <v>2025</v>
          </cell>
          <cell r="BF269">
            <v>2025</v>
          </cell>
          <cell r="BG269">
            <v>2025</v>
          </cell>
          <cell r="BH269">
            <v>0.42</v>
          </cell>
          <cell r="BI269">
            <v>0.44</v>
          </cell>
          <cell r="BJ269">
            <v>0.45500000000000002</v>
          </cell>
          <cell r="BK269">
            <v>0.21</v>
          </cell>
          <cell r="BL269">
            <v>0.22</v>
          </cell>
          <cell r="BM269">
            <v>0.22700000000000001</v>
          </cell>
          <cell r="BN269" t="str">
            <v>C</v>
          </cell>
          <cell r="BO269" t="str">
            <v>C</v>
          </cell>
          <cell r="BP269" t="str">
            <v>C</v>
          </cell>
          <cell r="BQ269" t="str">
            <v>NA</v>
          </cell>
          <cell r="BR269" t="str">
            <v>NA</v>
          </cell>
          <cell r="BS269" t="str">
            <v>NA</v>
          </cell>
          <cell r="BT269">
            <v>4333</v>
          </cell>
          <cell r="BU269">
            <v>4545</v>
          </cell>
          <cell r="BV269">
            <v>4691</v>
          </cell>
          <cell r="BW269">
            <v>1350</v>
          </cell>
          <cell r="BX269">
            <v>1350</v>
          </cell>
          <cell r="BY269">
            <v>1350</v>
          </cell>
          <cell r="BZ269">
            <v>2700</v>
          </cell>
          <cell r="CA269">
            <v>2700</v>
          </cell>
          <cell r="CB269">
            <v>2700</v>
          </cell>
          <cell r="CC269">
            <v>0.315</v>
          </cell>
          <cell r="CD269">
            <v>0.33</v>
          </cell>
          <cell r="CE269">
            <v>0.34100000000000003</v>
          </cell>
          <cell r="CF269">
            <v>0.157</v>
          </cell>
          <cell r="CG269">
            <v>0.16500000000000001</v>
          </cell>
          <cell r="CH269">
            <v>0.17</v>
          </cell>
          <cell r="CI269" t="str">
            <v>B</v>
          </cell>
          <cell r="CJ269" t="str">
            <v>C</v>
          </cell>
          <cell r="CK269" t="str">
            <v>C</v>
          </cell>
          <cell r="CL269" t="str">
            <v>N</v>
          </cell>
        </row>
        <row r="270">
          <cell r="B270" t="str">
            <v>10740</v>
          </cell>
          <cell r="C270" t="str">
            <v>SPRING LAKE HWY</v>
          </cell>
          <cell r="D270" t="str">
            <v>CHURCH RD</v>
          </cell>
          <cell r="E270" t="str">
            <v>AYERS RD EXT</v>
          </cell>
          <cell r="F270" t="str">
            <v>28</v>
          </cell>
          <cell r="G270" t="str">
            <v>A</v>
          </cell>
          <cell r="H270">
            <v>1.016</v>
          </cell>
          <cell r="I270">
            <v>145</v>
          </cell>
          <cell r="J270">
            <v>147</v>
          </cell>
          <cell r="K270">
            <v>149</v>
          </cell>
          <cell r="L270" t="str">
            <v>T</v>
          </cell>
          <cell r="M270" t="str">
            <v>T</v>
          </cell>
          <cell r="N270" t="str">
            <v>T</v>
          </cell>
          <cell r="O270" t="str">
            <v>D</v>
          </cell>
          <cell r="P270" t="str">
            <v>D</v>
          </cell>
          <cell r="Q270" t="str">
            <v>D</v>
          </cell>
          <cell r="R270" t="str">
            <v>NA</v>
          </cell>
          <cell r="S270" t="str">
            <v>NA</v>
          </cell>
          <cell r="T270" t="str">
            <v>NA</v>
          </cell>
          <cell r="U270">
            <v>5</v>
          </cell>
          <cell r="V270">
            <v>5</v>
          </cell>
          <cell r="W270">
            <v>5</v>
          </cell>
          <cell r="X270" t="str">
            <v>CR</v>
          </cell>
          <cell r="Y270" t="str">
            <v>CR</v>
          </cell>
          <cell r="Z270" t="str">
            <v>CR</v>
          </cell>
          <cell r="AA270">
            <v>0</v>
          </cell>
          <cell r="AB270">
            <v>0</v>
          </cell>
          <cell r="AC270">
            <v>0</v>
          </cell>
          <cell r="AD270" t="str">
            <v>N</v>
          </cell>
          <cell r="AE270" t="str">
            <v>N</v>
          </cell>
          <cell r="AF270" t="str">
            <v>N</v>
          </cell>
          <cell r="AG270" t="str">
            <v>2U</v>
          </cell>
          <cell r="AH270" t="str">
            <v>2U</v>
          </cell>
          <cell r="AI270" t="str">
            <v>2U</v>
          </cell>
          <cell r="AJ270">
            <v>0</v>
          </cell>
          <cell r="AK270">
            <v>0</v>
          </cell>
          <cell r="AL270">
            <v>0</v>
          </cell>
          <cell r="AM270">
            <v>9.8000000000000004E-2</v>
          </cell>
          <cell r="AN270">
            <v>9.8000000000000004E-2</v>
          </cell>
          <cell r="AO270">
            <v>9.8000000000000004E-2</v>
          </cell>
          <cell r="AP270">
            <v>0.55000000000000004</v>
          </cell>
          <cell r="AQ270">
            <v>0.55000000000000004</v>
          </cell>
          <cell r="AR270">
            <v>0.55000000000000004</v>
          </cell>
          <cell r="AS270">
            <v>0.88</v>
          </cell>
          <cell r="AT270">
            <v>0.88</v>
          </cell>
          <cell r="AU270">
            <v>0.88</v>
          </cell>
          <cell r="AV270">
            <v>4333</v>
          </cell>
          <cell r="AW270">
            <v>4545</v>
          </cell>
          <cell r="AX270">
            <v>4691</v>
          </cell>
          <cell r="AY270">
            <v>425</v>
          </cell>
          <cell r="AZ270">
            <v>445</v>
          </cell>
          <cell r="BA270">
            <v>460</v>
          </cell>
          <cell r="BB270">
            <v>1012</v>
          </cell>
          <cell r="BC270">
            <v>1012</v>
          </cell>
          <cell r="BD270">
            <v>1012</v>
          </cell>
          <cell r="BE270">
            <v>2025</v>
          </cell>
          <cell r="BF270">
            <v>2025</v>
          </cell>
          <cell r="BG270">
            <v>2025</v>
          </cell>
          <cell r="BH270">
            <v>0.42</v>
          </cell>
          <cell r="BI270">
            <v>0.44</v>
          </cell>
          <cell r="BJ270">
            <v>0.45500000000000002</v>
          </cell>
          <cell r="BK270">
            <v>0.21</v>
          </cell>
          <cell r="BL270">
            <v>0.22</v>
          </cell>
          <cell r="BM270">
            <v>0.22700000000000001</v>
          </cell>
          <cell r="BN270" t="str">
            <v>C</v>
          </cell>
          <cell r="BO270" t="str">
            <v>C</v>
          </cell>
          <cell r="BP270" t="str">
            <v>C</v>
          </cell>
          <cell r="BQ270" t="str">
            <v>NA</v>
          </cell>
          <cell r="BR270" t="str">
            <v>NA</v>
          </cell>
          <cell r="BS270" t="str">
            <v>NA</v>
          </cell>
          <cell r="BT270">
            <v>4333</v>
          </cell>
          <cell r="BU270">
            <v>4545</v>
          </cell>
          <cell r="BV270">
            <v>4691</v>
          </cell>
          <cell r="BW270">
            <v>1350</v>
          </cell>
          <cell r="BX270">
            <v>1350</v>
          </cell>
          <cell r="BY270">
            <v>1350</v>
          </cell>
          <cell r="BZ270">
            <v>2700</v>
          </cell>
          <cell r="CA270">
            <v>2700</v>
          </cell>
          <cell r="CB270">
            <v>2700</v>
          </cell>
          <cell r="CC270">
            <v>0.315</v>
          </cell>
          <cell r="CD270">
            <v>0.33</v>
          </cell>
          <cell r="CE270">
            <v>0.34100000000000003</v>
          </cell>
          <cell r="CF270">
            <v>0.157</v>
          </cell>
          <cell r="CG270">
            <v>0.16500000000000001</v>
          </cell>
          <cell r="CH270">
            <v>0.17</v>
          </cell>
          <cell r="CI270" t="str">
            <v>B</v>
          </cell>
          <cell r="CJ270" t="str">
            <v>C</v>
          </cell>
          <cell r="CK270" t="str">
            <v>C</v>
          </cell>
          <cell r="CL270" t="str">
            <v>N</v>
          </cell>
        </row>
        <row r="271">
          <cell r="B271" t="str">
            <v>10750</v>
          </cell>
          <cell r="C271" t="str">
            <v>SPRING LAKE HWY</v>
          </cell>
          <cell r="D271" t="str">
            <v>AYERS RD EXT</v>
          </cell>
          <cell r="E271" t="str">
            <v>AYERS/HAYMAN RD</v>
          </cell>
          <cell r="F271" t="str">
            <v>28</v>
          </cell>
          <cell r="G271" t="str">
            <v>A</v>
          </cell>
          <cell r="H271">
            <v>1.016</v>
          </cell>
          <cell r="I271">
            <v>145</v>
          </cell>
          <cell r="J271">
            <v>147</v>
          </cell>
          <cell r="K271">
            <v>149</v>
          </cell>
          <cell r="L271" t="str">
            <v>T</v>
          </cell>
          <cell r="M271" t="str">
            <v>T</v>
          </cell>
          <cell r="N271" t="str">
            <v>T</v>
          </cell>
          <cell r="O271" t="str">
            <v>D</v>
          </cell>
          <cell r="P271" t="str">
            <v>D</v>
          </cell>
          <cell r="Q271" t="str">
            <v>D</v>
          </cell>
          <cell r="R271" t="str">
            <v>NA</v>
          </cell>
          <cell r="S271" t="str">
            <v>NA</v>
          </cell>
          <cell r="T271" t="str">
            <v>NA</v>
          </cell>
          <cell r="U271">
            <v>5</v>
          </cell>
          <cell r="V271">
            <v>5</v>
          </cell>
          <cell r="W271">
            <v>5</v>
          </cell>
          <cell r="X271" t="str">
            <v>CR</v>
          </cell>
          <cell r="Y271" t="str">
            <v>CR</v>
          </cell>
          <cell r="Z271" t="str">
            <v>CR</v>
          </cell>
          <cell r="AA271">
            <v>0</v>
          </cell>
          <cell r="AB271">
            <v>0</v>
          </cell>
          <cell r="AC271">
            <v>0</v>
          </cell>
          <cell r="AD271" t="str">
            <v>N</v>
          </cell>
          <cell r="AE271" t="str">
            <v>N</v>
          </cell>
          <cell r="AF271" t="str">
            <v>N</v>
          </cell>
          <cell r="AG271" t="str">
            <v>2U</v>
          </cell>
          <cell r="AH271" t="str">
            <v>2U</v>
          </cell>
          <cell r="AI271" t="str">
            <v>2U</v>
          </cell>
          <cell r="AJ271">
            <v>0</v>
          </cell>
          <cell r="AK271">
            <v>0</v>
          </cell>
          <cell r="AL271">
            <v>0</v>
          </cell>
          <cell r="AM271">
            <v>9.8000000000000004E-2</v>
          </cell>
          <cell r="AN271">
            <v>9.8000000000000004E-2</v>
          </cell>
          <cell r="AO271">
            <v>9.8000000000000004E-2</v>
          </cell>
          <cell r="AP271">
            <v>0.55000000000000004</v>
          </cell>
          <cell r="AQ271">
            <v>0.55000000000000004</v>
          </cell>
          <cell r="AR271">
            <v>0.55000000000000004</v>
          </cell>
          <cell r="AS271">
            <v>0.88</v>
          </cell>
          <cell r="AT271">
            <v>0.88</v>
          </cell>
          <cell r="AU271">
            <v>0.88</v>
          </cell>
          <cell r="AV271">
            <v>4333</v>
          </cell>
          <cell r="AW271">
            <v>4545</v>
          </cell>
          <cell r="AX271">
            <v>4691</v>
          </cell>
          <cell r="AY271">
            <v>425</v>
          </cell>
          <cell r="AZ271">
            <v>445</v>
          </cell>
          <cell r="BA271">
            <v>460</v>
          </cell>
          <cell r="BB271">
            <v>1012</v>
          </cell>
          <cell r="BC271">
            <v>1012</v>
          </cell>
          <cell r="BD271">
            <v>1012</v>
          </cell>
          <cell r="BE271">
            <v>2025</v>
          </cell>
          <cell r="BF271">
            <v>2025</v>
          </cell>
          <cell r="BG271">
            <v>2025</v>
          </cell>
          <cell r="BH271">
            <v>0.42</v>
          </cell>
          <cell r="BI271">
            <v>0.44</v>
          </cell>
          <cell r="BJ271">
            <v>0.45500000000000002</v>
          </cell>
          <cell r="BK271">
            <v>0.21</v>
          </cell>
          <cell r="BL271">
            <v>0.22</v>
          </cell>
          <cell r="BM271">
            <v>0.22700000000000001</v>
          </cell>
          <cell r="BN271" t="str">
            <v>C</v>
          </cell>
          <cell r="BO271" t="str">
            <v>C</v>
          </cell>
          <cell r="BP271" t="str">
            <v>C</v>
          </cell>
          <cell r="BQ271" t="str">
            <v>NA</v>
          </cell>
          <cell r="BR271" t="str">
            <v>NA</v>
          </cell>
          <cell r="BS271" t="str">
            <v>NA</v>
          </cell>
          <cell r="BT271">
            <v>4333</v>
          </cell>
          <cell r="BU271">
            <v>4545</v>
          </cell>
          <cell r="BV271">
            <v>4691</v>
          </cell>
          <cell r="BW271">
            <v>1350</v>
          </cell>
          <cell r="BX271">
            <v>1350</v>
          </cell>
          <cell r="BY271">
            <v>1350</v>
          </cell>
          <cell r="BZ271">
            <v>2700</v>
          </cell>
          <cell r="CA271">
            <v>2700</v>
          </cell>
          <cell r="CB271">
            <v>2700</v>
          </cell>
          <cell r="CC271">
            <v>0.315</v>
          </cell>
          <cell r="CD271">
            <v>0.33</v>
          </cell>
          <cell r="CE271">
            <v>0.34100000000000003</v>
          </cell>
          <cell r="CF271">
            <v>0.157</v>
          </cell>
          <cell r="CG271">
            <v>0.16500000000000001</v>
          </cell>
          <cell r="CH271">
            <v>0.17</v>
          </cell>
          <cell r="CI271" t="str">
            <v>B</v>
          </cell>
          <cell r="CJ271" t="str">
            <v>C</v>
          </cell>
          <cell r="CK271" t="str">
            <v>C</v>
          </cell>
          <cell r="CL271" t="str">
            <v>N</v>
          </cell>
        </row>
        <row r="272">
          <cell r="B272" t="str">
            <v>10760</v>
          </cell>
          <cell r="C272" t="str">
            <v>SPRING LAKE HWY</v>
          </cell>
          <cell r="D272" t="str">
            <v>AYERS/HAYMAN RD</v>
          </cell>
          <cell r="E272" t="str">
            <v>HICKORY HILL RD</v>
          </cell>
          <cell r="F272" t="str">
            <v>28</v>
          </cell>
          <cell r="G272" t="str">
            <v>A</v>
          </cell>
          <cell r="H272">
            <v>1.016</v>
          </cell>
          <cell r="I272">
            <v>145</v>
          </cell>
          <cell r="J272">
            <v>148</v>
          </cell>
          <cell r="K272">
            <v>150</v>
          </cell>
          <cell r="L272" t="str">
            <v>T</v>
          </cell>
          <cell r="M272" t="str">
            <v>T</v>
          </cell>
          <cell r="N272" t="str">
            <v>T</v>
          </cell>
          <cell r="O272" t="str">
            <v>D</v>
          </cell>
          <cell r="P272" t="str">
            <v>D</v>
          </cell>
          <cell r="Q272" t="str">
            <v>D</v>
          </cell>
          <cell r="R272" t="str">
            <v>NA</v>
          </cell>
          <cell r="S272" t="str">
            <v>NA</v>
          </cell>
          <cell r="T272" t="str">
            <v>NA</v>
          </cell>
          <cell r="U272">
            <v>5</v>
          </cell>
          <cell r="V272">
            <v>5</v>
          </cell>
          <cell r="W272">
            <v>5</v>
          </cell>
          <cell r="X272" t="str">
            <v>CR</v>
          </cell>
          <cell r="Y272" t="str">
            <v>CR</v>
          </cell>
          <cell r="Z272" t="str">
            <v>CR</v>
          </cell>
          <cell r="AA272">
            <v>1</v>
          </cell>
          <cell r="AB272">
            <v>1</v>
          </cell>
          <cell r="AC272">
            <v>1</v>
          </cell>
          <cell r="AD272" t="str">
            <v>N</v>
          </cell>
          <cell r="AE272" t="str">
            <v>N</v>
          </cell>
          <cell r="AF272" t="str">
            <v>N</v>
          </cell>
          <cell r="AG272" t="str">
            <v>2U</v>
          </cell>
          <cell r="AH272" t="str">
            <v>2U</v>
          </cell>
          <cell r="AI272" t="str">
            <v>2U</v>
          </cell>
          <cell r="AJ272">
            <v>0</v>
          </cell>
          <cell r="AK272">
            <v>0</v>
          </cell>
          <cell r="AL272">
            <v>0</v>
          </cell>
          <cell r="AM272">
            <v>9.8000000000000004E-2</v>
          </cell>
          <cell r="AN272">
            <v>9.8000000000000004E-2</v>
          </cell>
          <cell r="AO272">
            <v>9.8000000000000004E-2</v>
          </cell>
          <cell r="AP272">
            <v>0.55000000000000004</v>
          </cell>
          <cell r="AQ272">
            <v>0.55000000000000004</v>
          </cell>
          <cell r="AR272">
            <v>0.55000000000000004</v>
          </cell>
          <cell r="AS272">
            <v>0.88</v>
          </cell>
          <cell r="AT272">
            <v>0.88</v>
          </cell>
          <cell r="AU272">
            <v>0.88</v>
          </cell>
          <cell r="AV272">
            <v>4333</v>
          </cell>
          <cell r="AW272">
            <v>4545</v>
          </cell>
          <cell r="AX272">
            <v>4691</v>
          </cell>
          <cell r="AY272">
            <v>425</v>
          </cell>
          <cell r="AZ272">
            <v>445</v>
          </cell>
          <cell r="BA272">
            <v>460</v>
          </cell>
          <cell r="BB272">
            <v>1012</v>
          </cell>
          <cell r="BC272">
            <v>1012</v>
          </cell>
          <cell r="BD272">
            <v>1012</v>
          </cell>
          <cell r="BE272">
            <v>2025</v>
          </cell>
          <cell r="BF272">
            <v>2025</v>
          </cell>
          <cell r="BG272">
            <v>2025</v>
          </cell>
          <cell r="BH272">
            <v>0.42</v>
          </cell>
          <cell r="BI272">
            <v>0.44</v>
          </cell>
          <cell r="BJ272">
            <v>0.45500000000000002</v>
          </cell>
          <cell r="BK272">
            <v>0.21</v>
          </cell>
          <cell r="BL272">
            <v>0.22</v>
          </cell>
          <cell r="BM272">
            <v>0.22700000000000001</v>
          </cell>
          <cell r="BN272" t="str">
            <v>C</v>
          </cell>
          <cell r="BO272" t="str">
            <v>C</v>
          </cell>
          <cell r="BP272" t="str">
            <v>C</v>
          </cell>
          <cell r="BQ272" t="str">
            <v>NA</v>
          </cell>
          <cell r="BR272" t="str">
            <v>NA</v>
          </cell>
          <cell r="BS272" t="str">
            <v>NA</v>
          </cell>
          <cell r="BT272">
            <v>4333</v>
          </cell>
          <cell r="BU272">
            <v>4578</v>
          </cell>
          <cell r="BV272">
            <v>4747</v>
          </cell>
          <cell r="BW272">
            <v>1350</v>
          </cell>
          <cell r="BX272">
            <v>1350</v>
          </cell>
          <cell r="BY272">
            <v>1350</v>
          </cell>
          <cell r="BZ272">
            <v>2700</v>
          </cell>
          <cell r="CA272">
            <v>2700</v>
          </cell>
          <cell r="CB272">
            <v>2700</v>
          </cell>
          <cell r="CC272">
            <v>0.315</v>
          </cell>
          <cell r="CD272">
            <v>0.33300000000000002</v>
          </cell>
          <cell r="CE272">
            <v>0.34399999999999997</v>
          </cell>
          <cell r="CF272">
            <v>0.157</v>
          </cell>
          <cell r="CG272">
            <v>0.16600000000000001</v>
          </cell>
          <cell r="CH272">
            <v>0.17199999999999999</v>
          </cell>
          <cell r="CI272" t="str">
            <v>B</v>
          </cell>
          <cell r="CJ272" t="str">
            <v>C</v>
          </cell>
          <cell r="CK272" t="str">
            <v>C</v>
          </cell>
          <cell r="CL272" t="str">
            <v>N</v>
          </cell>
        </row>
        <row r="273">
          <cell r="B273" t="str">
            <v>10770</v>
          </cell>
          <cell r="C273" t="str">
            <v>SPRING LAKE HWY</v>
          </cell>
          <cell r="D273" t="str">
            <v>HICKORY HILL RD</v>
          </cell>
          <cell r="E273" t="str">
            <v>POWELL RD</v>
          </cell>
          <cell r="F273" t="str">
            <v>27: 082023</v>
          </cell>
          <cell r="G273" t="str">
            <v>E</v>
          </cell>
          <cell r="H273">
            <v>1.02</v>
          </cell>
          <cell r="I273">
            <v>145</v>
          </cell>
          <cell r="J273">
            <v>148</v>
          </cell>
          <cell r="K273">
            <v>150</v>
          </cell>
          <cell r="L273" t="str">
            <v>T</v>
          </cell>
          <cell r="M273" t="str">
            <v>T</v>
          </cell>
          <cell r="N273" t="str">
            <v>T</v>
          </cell>
          <cell r="O273" t="str">
            <v>D</v>
          </cell>
          <cell r="P273" t="str">
            <v>D</v>
          </cell>
          <cell r="Q273" t="str">
            <v>D</v>
          </cell>
          <cell r="R273" t="str">
            <v>NA</v>
          </cell>
          <cell r="S273" t="str">
            <v>NA</v>
          </cell>
          <cell r="T273" t="str">
            <v>NA</v>
          </cell>
          <cell r="U273">
            <v>5</v>
          </cell>
          <cell r="V273">
            <v>5</v>
          </cell>
          <cell r="W273">
            <v>5</v>
          </cell>
          <cell r="X273" t="str">
            <v>CR</v>
          </cell>
          <cell r="Y273" t="str">
            <v>CR</v>
          </cell>
          <cell r="Z273" t="str">
            <v>CR</v>
          </cell>
          <cell r="AA273">
            <v>1</v>
          </cell>
          <cell r="AB273">
            <v>1</v>
          </cell>
          <cell r="AC273">
            <v>1</v>
          </cell>
          <cell r="AD273" t="str">
            <v>N</v>
          </cell>
          <cell r="AE273" t="str">
            <v>N</v>
          </cell>
          <cell r="AF273" t="str">
            <v>N</v>
          </cell>
          <cell r="AG273" t="str">
            <v>2U</v>
          </cell>
          <cell r="AH273" t="str">
            <v>2U</v>
          </cell>
          <cell r="AI273" t="str">
            <v>2U</v>
          </cell>
          <cell r="AJ273">
            <v>0</v>
          </cell>
          <cell r="AK273">
            <v>0</v>
          </cell>
          <cell r="AL273">
            <v>0</v>
          </cell>
          <cell r="AM273">
            <v>9.8000000000000004E-2</v>
          </cell>
          <cell r="AN273">
            <v>9.8000000000000004E-2</v>
          </cell>
          <cell r="AO273">
            <v>9.8000000000000004E-2</v>
          </cell>
          <cell r="AP273">
            <v>0.55000000000000004</v>
          </cell>
          <cell r="AQ273">
            <v>0.55000000000000004</v>
          </cell>
          <cell r="AR273">
            <v>0.55000000000000004</v>
          </cell>
          <cell r="AS273">
            <v>0.88</v>
          </cell>
          <cell r="AT273">
            <v>0.88</v>
          </cell>
          <cell r="AU273">
            <v>0.88</v>
          </cell>
          <cell r="AV273">
            <v>4334</v>
          </cell>
          <cell r="AW273">
            <v>4600</v>
          </cell>
          <cell r="AX273">
            <v>4785</v>
          </cell>
          <cell r="AY273">
            <v>425</v>
          </cell>
          <cell r="AZ273">
            <v>451</v>
          </cell>
          <cell r="BA273">
            <v>469</v>
          </cell>
          <cell r="BB273">
            <v>1012</v>
          </cell>
          <cell r="BC273">
            <v>1012</v>
          </cell>
          <cell r="BD273">
            <v>1012</v>
          </cell>
          <cell r="BE273">
            <v>2025</v>
          </cell>
          <cell r="BF273">
            <v>2025</v>
          </cell>
          <cell r="BG273">
            <v>2025</v>
          </cell>
          <cell r="BH273">
            <v>0.42</v>
          </cell>
          <cell r="BI273">
            <v>0.44600000000000001</v>
          </cell>
          <cell r="BJ273">
            <v>0.46300000000000002</v>
          </cell>
          <cell r="BK273">
            <v>0.21</v>
          </cell>
          <cell r="BL273">
            <v>0.223</v>
          </cell>
          <cell r="BM273">
            <v>0.23200000000000001</v>
          </cell>
          <cell r="BN273" t="str">
            <v>C</v>
          </cell>
          <cell r="BO273" t="str">
            <v>C</v>
          </cell>
          <cell r="BP273" t="str">
            <v>C</v>
          </cell>
          <cell r="BQ273" t="str">
            <v>NA</v>
          </cell>
          <cell r="BR273" t="str">
            <v>NA</v>
          </cell>
          <cell r="BS273" t="str">
            <v>NA</v>
          </cell>
          <cell r="BT273">
            <v>4333</v>
          </cell>
          <cell r="BU273">
            <v>4578</v>
          </cell>
          <cell r="BV273">
            <v>4747</v>
          </cell>
          <cell r="BW273">
            <v>1350</v>
          </cell>
          <cell r="BX273">
            <v>1350</v>
          </cell>
          <cell r="BY273">
            <v>1350</v>
          </cell>
          <cell r="BZ273">
            <v>2700</v>
          </cell>
          <cell r="CA273">
            <v>2700</v>
          </cell>
          <cell r="CB273">
            <v>2700</v>
          </cell>
          <cell r="CC273">
            <v>0.315</v>
          </cell>
          <cell r="CD273">
            <v>0.33300000000000002</v>
          </cell>
          <cell r="CE273">
            <v>0.34399999999999997</v>
          </cell>
          <cell r="CF273">
            <v>0.157</v>
          </cell>
          <cell r="CG273">
            <v>0.16600000000000001</v>
          </cell>
          <cell r="CH273">
            <v>0.17199999999999999</v>
          </cell>
          <cell r="CI273" t="str">
            <v>B</v>
          </cell>
          <cell r="CJ273" t="str">
            <v>C</v>
          </cell>
          <cell r="CK273" t="str">
            <v>C</v>
          </cell>
          <cell r="CL273" t="str">
            <v>N</v>
          </cell>
        </row>
        <row r="274">
          <cell r="B274" t="str">
            <v>10780</v>
          </cell>
          <cell r="C274" t="str">
            <v>SPRING LAKE HWY</v>
          </cell>
          <cell r="D274" t="str">
            <v>POWELL RD</v>
          </cell>
          <cell r="E274" t="str">
            <v>CORTEZ BLVD (SR50)</v>
          </cell>
          <cell r="F274" t="str">
            <v>26</v>
          </cell>
          <cell r="G274" t="str">
            <v>A</v>
          </cell>
          <cell r="H274">
            <v>1.0093000000000001</v>
          </cell>
          <cell r="I274">
            <v>146</v>
          </cell>
          <cell r="J274">
            <v>149</v>
          </cell>
          <cell r="K274">
            <v>151</v>
          </cell>
          <cell r="L274" t="str">
            <v>T</v>
          </cell>
          <cell r="M274" t="str">
            <v>T</v>
          </cell>
          <cell r="N274" t="str">
            <v>T</v>
          </cell>
          <cell r="O274" t="str">
            <v>D</v>
          </cell>
          <cell r="P274" t="str">
            <v>D</v>
          </cell>
          <cell r="Q274" t="str">
            <v>D</v>
          </cell>
          <cell r="R274" t="str">
            <v>SA</v>
          </cell>
          <cell r="S274" t="str">
            <v>SA</v>
          </cell>
          <cell r="T274" t="str">
            <v>SA</v>
          </cell>
          <cell r="U274">
            <v>4</v>
          </cell>
          <cell r="V274">
            <v>4</v>
          </cell>
          <cell r="W274">
            <v>4</v>
          </cell>
          <cell r="X274" t="str">
            <v>CR</v>
          </cell>
          <cell r="Y274" t="str">
            <v>CR</v>
          </cell>
          <cell r="Z274" t="str">
            <v>CR</v>
          </cell>
          <cell r="AA274">
            <v>1</v>
          </cell>
          <cell r="AB274">
            <v>1</v>
          </cell>
          <cell r="AC274">
            <v>1</v>
          </cell>
          <cell r="AD274" t="str">
            <v>N</v>
          </cell>
          <cell r="AE274" t="str">
            <v>N</v>
          </cell>
          <cell r="AF274" t="str">
            <v>N</v>
          </cell>
          <cell r="AG274" t="str">
            <v>2U</v>
          </cell>
          <cell r="AH274" t="str">
            <v>2U</v>
          </cell>
          <cell r="AI274" t="str">
            <v>2U</v>
          </cell>
          <cell r="AJ274">
            <v>1</v>
          </cell>
          <cell r="AK274">
            <v>1</v>
          </cell>
          <cell r="AL274">
            <v>1</v>
          </cell>
          <cell r="AM274">
            <v>9.7000000000000003E-2</v>
          </cell>
          <cell r="AN274">
            <v>9.7000000000000003E-2</v>
          </cell>
          <cell r="AO274">
            <v>9.7000000000000003E-2</v>
          </cell>
          <cell r="AP274">
            <v>0.55000000000000004</v>
          </cell>
          <cell r="AQ274">
            <v>0.55000000000000004</v>
          </cell>
          <cell r="AR274">
            <v>0.55000000000000004</v>
          </cell>
          <cell r="AS274">
            <v>0.91</v>
          </cell>
          <cell r="AT274">
            <v>0.91</v>
          </cell>
          <cell r="AU274">
            <v>0.91</v>
          </cell>
          <cell r="AV274">
            <v>4328</v>
          </cell>
          <cell r="AW274">
            <v>4450</v>
          </cell>
          <cell r="AX274">
            <v>4533</v>
          </cell>
          <cell r="AY274">
            <v>420</v>
          </cell>
          <cell r="AZ274">
            <v>432</v>
          </cell>
          <cell r="BA274">
            <v>440</v>
          </cell>
          <cell r="BB274">
            <v>1332</v>
          </cell>
          <cell r="BC274">
            <v>1332</v>
          </cell>
          <cell r="BD274">
            <v>1332</v>
          </cell>
          <cell r="BE274">
            <v>1332</v>
          </cell>
          <cell r="BF274">
            <v>1332</v>
          </cell>
          <cell r="BG274">
            <v>1332</v>
          </cell>
          <cell r="BH274">
            <v>0.315</v>
          </cell>
          <cell r="BI274">
            <v>0.32400000000000001</v>
          </cell>
          <cell r="BJ274">
            <v>0.33</v>
          </cell>
          <cell r="BK274">
            <v>0.315</v>
          </cell>
          <cell r="BL274">
            <v>0.32400000000000001</v>
          </cell>
          <cell r="BM274">
            <v>0.33</v>
          </cell>
          <cell r="BN274" t="str">
            <v>B</v>
          </cell>
          <cell r="BO274" t="str">
            <v>B</v>
          </cell>
          <cell r="BP274" t="str">
            <v>B</v>
          </cell>
          <cell r="BQ274" t="str">
            <v>SA</v>
          </cell>
          <cell r="BR274" t="str">
            <v>SA</v>
          </cell>
          <cell r="BS274" t="str">
            <v>SA</v>
          </cell>
          <cell r="BT274">
            <v>4328</v>
          </cell>
          <cell r="BU274">
            <v>4450</v>
          </cell>
          <cell r="BV274">
            <v>4533</v>
          </cell>
          <cell r="BW274">
            <v>1332</v>
          </cell>
          <cell r="BX274">
            <v>1332</v>
          </cell>
          <cell r="BY274">
            <v>1332</v>
          </cell>
          <cell r="BZ274">
            <v>1332</v>
          </cell>
          <cell r="CA274">
            <v>1332</v>
          </cell>
          <cell r="CB274">
            <v>1332</v>
          </cell>
          <cell r="CC274">
            <v>0.315</v>
          </cell>
          <cell r="CD274">
            <v>0.32400000000000001</v>
          </cell>
          <cell r="CE274">
            <v>0.33</v>
          </cell>
          <cell r="CF274">
            <v>0.315</v>
          </cell>
          <cell r="CG274">
            <v>0.32400000000000001</v>
          </cell>
          <cell r="CH274">
            <v>0.33</v>
          </cell>
          <cell r="CI274" t="str">
            <v>B</v>
          </cell>
          <cell r="CJ274" t="str">
            <v>B</v>
          </cell>
          <cell r="CK274" t="str">
            <v>B</v>
          </cell>
          <cell r="CL274" t="str">
            <v>N</v>
          </cell>
        </row>
        <row r="275">
          <cell r="B275" t="str">
            <v>20220.5</v>
          </cell>
          <cell r="C275" t="str">
            <v>STERLING HILL</v>
          </cell>
          <cell r="D275" t="str">
            <v>DEAD END</v>
          </cell>
          <cell r="E275" t="str">
            <v>ELGIN BLVD/POWELL RD</v>
          </cell>
          <cell r="F275" t="str">
            <v/>
          </cell>
          <cell r="G275" t="str">
            <v>A</v>
          </cell>
          <cell r="H275">
            <v>1</v>
          </cell>
          <cell r="I275">
            <v>147</v>
          </cell>
          <cell r="J275">
            <v>150</v>
          </cell>
          <cell r="K275">
            <v>152</v>
          </cell>
          <cell r="L275" t="str">
            <v>T</v>
          </cell>
          <cell r="M275" t="str">
            <v>T</v>
          </cell>
          <cell r="N275" t="str">
            <v>T</v>
          </cell>
          <cell r="O275" t="str">
            <v>D</v>
          </cell>
          <cell r="P275" t="str">
            <v>D</v>
          </cell>
          <cell r="Q275" t="str">
            <v>D</v>
          </cell>
          <cell r="R275" t="str">
            <v>NMC</v>
          </cell>
          <cell r="S275" t="str">
            <v>NMC</v>
          </cell>
          <cell r="T275" t="str">
            <v>NMC</v>
          </cell>
          <cell r="U275">
            <v>3</v>
          </cell>
          <cell r="V275">
            <v>3</v>
          </cell>
          <cell r="W275">
            <v>3</v>
          </cell>
          <cell r="X275" t="str">
            <v>CR</v>
          </cell>
          <cell r="Y275" t="str">
            <v>CR</v>
          </cell>
          <cell r="Z275" t="str">
            <v>CR</v>
          </cell>
          <cell r="AA275">
            <v>0</v>
          </cell>
          <cell r="AC275">
            <v>0</v>
          </cell>
          <cell r="AD275" t="str">
            <v>N</v>
          </cell>
          <cell r="AE275" t="str">
            <v>N</v>
          </cell>
          <cell r="AF275" t="str">
            <v>N</v>
          </cell>
          <cell r="AG275" t="str">
            <v>2U</v>
          </cell>
          <cell r="AH275" t="str">
            <v>2U</v>
          </cell>
          <cell r="AI275" t="str">
            <v>2U</v>
          </cell>
          <cell r="AJ275">
            <v>0</v>
          </cell>
          <cell r="AK275">
            <v>0</v>
          </cell>
          <cell r="AL275">
            <v>0</v>
          </cell>
          <cell r="AM275">
            <v>9.5000000000000001E-2</v>
          </cell>
          <cell r="AN275">
            <v>9.5000000000000001E-2</v>
          </cell>
          <cell r="AO275">
            <v>9.5000000000000001E-2</v>
          </cell>
          <cell r="AP275">
            <v>0.55000000000000004</v>
          </cell>
          <cell r="AQ275">
            <v>0.55000000000000004</v>
          </cell>
          <cell r="AR275">
            <v>0.55000000000000004</v>
          </cell>
          <cell r="AS275">
            <v>0.92500000000000004</v>
          </cell>
          <cell r="AT275">
            <v>0.92500000000000004</v>
          </cell>
          <cell r="AU275">
            <v>0.92500000000000004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1938</v>
          </cell>
          <cell r="BC275">
            <v>1938</v>
          </cell>
          <cell r="BD275">
            <v>1938</v>
          </cell>
          <cell r="BE275">
            <v>2460</v>
          </cell>
          <cell r="BF275">
            <v>2460</v>
          </cell>
          <cell r="BG275">
            <v>2460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Q275" t="str">
            <v>NMC</v>
          </cell>
          <cell r="BR275" t="str">
            <v>NMC</v>
          </cell>
          <cell r="BS275" t="str">
            <v>NMC</v>
          </cell>
          <cell r="BT275">
            <v>0</v>
          </cell>
          <cell r="BU275">
            <v>0</v>
          </cell>
          <cell r="BV275">
            <v>0</v>
          </cell>
          <cell r="BW275">
            <v>2040</v>
          </cell>
          <cell r="BX275">
            <v>2040</v>
          </cell>
          <cell r="BY275">
            <v>2040</v>
          </cell>
          <cell r="BZ275">
            <v>2590</v>
          </cell>
          <cell r="CA275">
            <v>2590</v>
          </cell>
          <cell r="CB275">
            <v>2590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L275" t="str">
            <v>N</v>
          </cell>
        </row>
        <row r="276">
          <cell r="B276" t="str">
            <v>11260</v>
          </cell>
          <cell r="C276" t="str">
            <v>SUNCOAST PKWY (SR589)</v>
          </cell>
          <cell r="D276" t="str">
            <v>COUNTY LINE RD</v>
          </cell>
          <cell r="E276" t="str">
            <v>SPRING HILL DR</v>
          </cell>
          <cell r="F276" t="str">
            <v>970400</v>
          </cell>
          <cell r="G276" t="str">
            <v>E</v>
          </cell>
          <cell r="H276">
            <v>1.02</v>
          </cell>
          <cell r="I276">
            <v>148</v>
          </cell>
          <cell r="J276">
            <v>151</v>
          </cell>
          <cell r="K276">
            <v>153</v>
          </cell>
          <cell r="L276" t="str">
            <v>T</v>
          </cell>
          <cell r="M276" t="str">
            <v>T</v>
          </cell>
          <cell r="N276" t="str">
            <v>T</v>
          </cell>
          <cell r="O276" t="str">
            <v>D</v>
          </cell>
          <cell r="P276" t="str">
            <v>D</v>
          </cell>
          <cell r="Q276" t="str">
            <v>D</v>
          </cell>
          <cell r="R276" t="str">
            <v>F</v>
          </cell>
          <cell r="S276" t="str">
            <v>F</v>
          </cell>
          <cell r="T276" t="str">
            <v>F</v>
          </cell>
          <cell r="U276">
            <v>2</v>
          </cell>
          <cell r="V276">
            <v>2</v>
          </cell>
          <cell r="W276">
            <v>2</v>
          </cell>
          <cell r="X276" t="str">
            <v>SR</v>
          </cell>
          <cell r="Y276" t="str">
            <v>SR</v>
          </cell>
          <cell r="Z276" t="str">
            <v>SR</v>
          </cell>
          <cell r="AA276">
            <v>0</v>
          </cell>
          <cell r="AB276">
            <v>0</v>
          </cell>
          <cell r="AC276">
            <v>0</v>
          </cell>
          <cell r="AD276" t="str">
            <v>H</v>
          </cell>
          <cell r="AE276" t="str">
            <v>H</v>
          </cell>
          <cell r="AF276" t="str">
            <v>H</v>
          </cell>
          <cell r="AG276" t="str">
            <v>4F</v>
          </cell>
          <cell r="AH276" t="str">
            <v>4F</v>
          </cell>
          <cell r="AI276" t="str">
            <v>4F</v>
          </cell>
          <cell r="AJ276">
            <v>0</v>
          </cell>
          <cell r="AK276">
            <v>0</v>
          </cell>
          <cell r="AL276">
            <v>0</v>
          </cell>
          <cell r="AM276">
            <v>9.1999999999999998E-2</v>
          </cell>
          <cell r="AN276">
            <v>9.1999999999999998E-2</v>
          </cell>
          <cell r="AO276">
            <v>9.1999999999999998E-2</v>
          </cell>
          <cell r="AP276">
            <v>0.55000000000000004</v>
          </cell>
          <cell r="AQ276">
            <v>0.55000000000000004</v>
          </cell>
          <cell r="AR276">
            <v>0.55000000000000004</v>
          </cell>
          <cell r="AS276">
            <v>0.95</v>
          </cell>
          <cell r="AT276">
            <v>0.95</v>
          </cell>
          <cell r="AU276">
            <v>0.95</v>
          </cell>
          <cell r="AV276">
            <v>15398</v>
          </cell>
          <cell r="AW276">
            <v>16340</v>
          </cell>
          <cell r="AX276">
            <v>17001</v>
          </cell>
          <cell r="AY276">
            <v>1417</v>
          </cell>
          <cell r="AZ276">
            <v>1503</v>
          </cell>
          <cell r="BA276">
            <v>1564</v>
          </cell>
          <cell r="BB276">
            <v>6770</v>
          </cell>
          <cell r="BC276">
            <v>6770</v>
          </cell>
          <cell r="BD276">
            <v>6770</v>
          </cell>
          <cell r="BE276">
            <v>7300</v>
          </cell>
          <cell r="BF276">
            <v>7300</v>
          </cell>
          <cell r="BG276">
            <v>7300</v>
          </cell>
          <cell r="BH276">
            <v>0.20899999999999999</v>
          </cell>
          <cell r="BI276">
            <v>0.222</v>
          </cell>
          <cell r="BJ276">
            <v>0.23100000000000001</v>
          </cell>
          <cell r="BK276">
            <v>0.19400000000000001</v>
          </cell>
          <cell r="BL276">
            <v>0.20599999999999999</v>
          </cell>
          <cell r="BM276">
            <v>0.214</v>
          </cell>
          <cell r="BN276" t="str">
            <v>B</v>
          </cell>
          <cell r="BO276" t="str">
            <v>B</v>
          </cell>
          <cell r="BP276" t="str">
            <v>B</v>
          </cell>
          <cell r="BQ276" t="str">
            <v>F</v>
          </cell>
          <cell r="BR276" t="str">
            <v>F</v>
          </cell>
          <cell r="BS276" t="str">
            <v>F</v>
          </cell>
          <cell r="BT276">
            <v>15398</v>
          </cell>
          <cell r="BU276">
            <v>16340</v>
          </cell>
          <cell r="BV276">
            <v>17001</v>
          </cell>
          <cell r="BW276">
            <v>6770</v>
          </cell>
          <cell r="BX276">
            <v>6770</v>
          </cell>
          <cell r="BY276">
            <v>6770</v>
          </cell>
          <cell r="BZ276">
            <v>7300</v>
          </cell>
          <cell r="CA276">
            <v>7300</v>
          </cell>
          <cell r="CB276">
            <v>7300</v>
          </cell>
          <cell r="CC276">
            <v>0.20899999999999999</v>
          </cell>
          <cell r="CD276">
            <v>0.222</v>
          </cell>
          <cell r="CE276">
            <v>0.23100000000000001</v>
          </cell>
          <cell r="CF276">
            <v>0.19400000000000001</v>
          </cell>
          <cell r="CG276">
            <v>0.20599999999999999</v>
          </cell>
          <cell r="CH276">
            <v>0.214</v>
          </cell>
          <cell r="CI276" t="str">
            <v>B</v>
          </cell>
          <cell r="CJ276" t="str">
            <v>B</v>
          </cell>
          <cell r="CK276" t="str">
            <v>B</v>
          </cell>
          <cell r="CL276" t="str">
            <v>N</v>
          </cell>
        </row>
        <row r="277">
          <cell r="B277" t="str">
            <v>11280</v>
          </cell>
          <cell r="C277" t="str">
            <v>SUNCOAST PKWY (SR589)</v>
          </cell>
          <cell r="D277" t="str">
            <v>SPRING HILL DR</v>
          </cell>
          <cell r="E277" t="str">
            <v>CORTEZ BLVD (SR50)</v>
          </cell>
          <cell r="F277" t="str">
            <v>970406: 970404</v>
          </cell>
          <cell r="G277" t="str">
            <v>E</v>
          </cell>
          <cell r="H277">
            <v>1.02</v>
          </cell>
          <cell r="I277">
            <v>149</v>
          </cell>
          <cell r="J277">
            <v>152</v>
          </cell>
          <cell r="K277">
            <v>154</v>
          </cell>
          <cell r="L277" t="str">
            <v>T</v>
          </cell>
          <cell r="M277" t="str">
            <v>T</v>
          </cell>
          <cell r="N277" t="str">
            <v>T</v>
          </cell>
          <cell r="O277" t="str">
            <v>C</v>
          </cell>
          <cell r="P277" t="str">
            <v>C</v>
          </cell>
          <cell r="Q277" t="str">
            <v>C</v>
          </cell>
          <cell r="R277" t="str">
            <v>F</v>
          </cell>
          <cell r="S277" t="str">
            <v>F</v>
          </cell>
          <cell r="T277" t="str">
            <v>F</v>
          </cell>
          <cell r="U277">
            <v>2</v>
          </cell>
          <cell r="V277">
            <v>2</v>
          </cell>
          <cell r="W277">
            <v>2</v>
          </cell>
          <cell r="X277" t="str">
            <v>SR</v>
          </cell>
          <cell r="Y277" t="str">
            <v>SR</v>
          </cell>
          <cell r="Z277" t="str">
            <v>SR</v>
          </cell>
          <cell r="AA277">
            <v>0</v>
          </cell>
          <cell r="AB277">
            <v>0</v>
          </cell>
          <cell r="AC277">
            <v>0</v>
          </cell>
          <cell r="AD277" t="str">
            <v>H</v>
          </cell>
          <cell r="AE277" t="str">
            <v>H</v>
          </cell>
          <cell r="AF277" t="str">
            <v>H</v>
          </cell>
          <cell r="AG277" t="str">
            <v>4F</v>
          </cell>
          <cell r="AH277" t="str">
            <v>4F</v>
          </cell>
          <cell r="AI277" t="str">
            <v>4F</v>
          </cell>
          <cell r="AJ277">
            <v>0</v>
          </cell>
          <cell r="AK277">
            <v>0</v>
          </cell>
          <cell r="AL277">
            <v>0</v>
          </cell>
          <cell r="AM277">
            <v>9.1999999999999998E-2</v>
          </cell>
          <cell r="AN277">
            <v>9.1999999999999998E-2</v>
          </cell>
          <cell r="AO277">
            <v>9.1999999999999998E-2</v>
          </cell>
          <cell r="AP277">
            <v>0.55000000000000004</v>
          </cell>
          <cell r="AQ277">
            <v>0.55000000000000004</v>
          </cell>
          <cell r="AR277">
            <v>0.55000000000000004</v>
          </cell>
          <cell r="AS277">
            <v>0.95</v>
          </cell>
          <cell r="AT277">
            <v>0.95</v>
          </cell>
          <cell r="AU277">
            <v>0.95</v>
          </cell>
          <cell r="AV277">
            <v>11176</v>
          </cell>
          <cell r="AW277">
            <v>11860</v>
          </cell>
          <cell r="AX277">
            <v>12339</v>
          </cell>
          <cell r="AY277">
            <v>1028</v>
          </cell>
          <cell r="AZ277">
            <v>1091</v>
          </cell>
          <cell r="BA277">
            <v>1135</v>
          </cell>
          <cell r="BB277">
            <v>5500</v>
          </cell>
          <cell r="BC277">
            <v>5500</v>
          </cell>
          <cell r="BD277">
            <v>5500</v>
          </cell>
          <cell r="BE277">
            <v>7300</v>
          </cell>
          <cell r="BF277">
            <v>7300</v>
          </cell>
          <cell r="BG277">
            <v>7300</v>
          </cell>
          <cell r="BH277">
            <v>0.187</v>
          </cell>
          <cell r="BI277">
            <v>0.19800000000000001</v>
          </cell>
          <cell r="BJ277">
            <v>0.20599999999999999</v>
          </cell>
          <cell r="BK277">
            <v>0.14099999999999999</v>
          </cell>
          <cell r="BL277">
            <v>0.14899999999999999</v>
          </cell>
          <cell r="BM277">
            <v>0.155</v>
          </cell>
          <cell r="BN277" t="str">
            <v>B</v>
          </cell>
          <cell r="BO277" t="str">
            <v>B</v>
          </cell>
          <cell r="BP277" t="str">
            <v>B</v>
          </cell>
          <cell r="BQ277" t="str">
            <v>F</v>
          </cell>
          <cell r="BR277" t="str">
            <v>F</v>
          </cell>
          <cell r="BS277" t="str">
            <v>F</v>
          </cell>
          <cell r="BT277">
            <v>11176</v>
          </cell>
          <cell r="BU277">
            <v>11860</v>
          </cell>
          <cell r="BV277">
            <v>12339</v>
          </cell>
          <cell r="BW277">
            <v>5500</v>
          </cell>
          <cell r="BX277">
            <v>5500</v>
          </cell>
          <cell r="BY277">
            <v>5500</v>
          </cell>
          <cell r="BZ277">
            <v>7300</v>
          </cell>
          <cell r="CA277">
            <v>7300</v>
          </cell>
          <cell r="CB277">
            <v>7300</v>
          </cell>
          <cell r="CC277">
            <v>0.187</v>
          </cell>
          <cell r="CD277">
            <v>0.19800000000000001</v>
          </cell>
          <cell r="CE277">
            <v>0.20599999999999999</v>
          </cell>
          <cell r="CF277">
            <v>0.14099999999999999</v>
          </cell>
          <cell r="CG277">
            <v>0.14899999999999999</v>
          </cell>
          <cell r="CH277">
            <v>0.155</v>
          </cell>
          <cell r="CI277" t="str">
            <v>B</v>
          </cell>
          <cell r="CJ277" t="str">
            <v>B</v>
          </cell>
          <cell r="CK277" t="str">
            <v>B</v>
          </cell>
          <cell r="CL277" t="str">
            <v>N</v>
          </cell>
        </row>
        <row r="278">
          <cell r="B278" t="str">
            <v>11290</v>
          </cell>
          <cell r="C278" t="str">
            <v>SUNCOAST PKWY (SR589)</v>
          </cell>
          <cell r="D278" t="str">
            <v>CORTEZ BLVD (SR50)</v>
          </cell>
          <cell r="E278" t="str">
            <v>PONCE DE LEON BLVD (US98/SR700)</v>
          </cell>
          <cell r="F278" t="str">
            <v>970408</v>
          </cell>
          <cell r="G278" t="str">
            <v>E</v>
          </cell>
          <cell r="H278">
            <v>1.02</v>
          </cell>
          <cell r="I278">
            <v>150</v>
          </cell>
          <cell r="J278">
            <v>153</v>
          </cell>
          <cell r="K278">
            <v>155</v>
          </cell>
          <cell r="L278" t="str">
            <v>T</v>
          </cell>
          <cell r="M278" t="str">
            <v>T</v>
          </cell>
          <cell r="N278" t="str">
            <v>T</v>
          </cell>
          <cell r="O278" t="str">
            <v>C</v>
          </cell>
          <cell r="P278" t="str">
            <v>C</v>
          </cell>
          <cell r="Q278" t="str">
            <v>C</v>
          </cell>
          <cell r="R278" t="str">
            <v>F</v>
          </cell>
          <cell r="S278" t="str">
            <v>F</v>
          </cell>
          <cell r="T278" t="str">
            <v>F</v>
          </cell>
          <cell r="U278">
            <v>5</v>
          </cell>
          <cell r="V278">
            <v>5</v>
          </cell>
          <cell r="W278">
            <v>5</v>
          </cell>
          <cell r="X278" t="str">
            <v>SR</v>
          </cell>
          <cell r="Y278" t="str">
            <v>SR</v>
          </cell>
          <cell r="Z278" t="str">
            <v>SR</v>
          </cell>
          <cell r="AA278">
            <v>0</v>
          </cell>
          <cell r="AB278">
            <v>0</v>
          </cell>
          <cell r="AC278">
            <v>0</v>
          </cell>
          <cell r="AD278" t="str">
            <v>H</v>
          </cell>
          <cell r="AE278" t="str">
            <v>H</v>
          </cell>
          <cell r="AF278" t="str">
            <v>H</v>
          </cell>
          <cell r="AG278" t="str">
            <v>4F</v>
          </cell>
          <cell r="AH278" t="str">
            <v>4F</v>
          </cell>
          <cell r="AI278" t="str">
            <v>4F</v>
          </cell>
          <cell r="AJ278">
            <v>0</v>
          </cell>
          <cell r="AK278">
            <v>0</v>
          </cell>
          <cell r="AL278">
            <v>0</v>
          </cell>
          <cell r="AM278">
            <v>0.10299999999999999</v>
          </cell>
          <cell r="AN278">
            <v>0.10299999999999999</v>
          </cell>
          <cell r="AO278">
            <v>0.10299999999999999</v>
          </cell>
          <cell r="AP278">
            <v>0.55000000000000004</v>
          </cell>
          <cell r="AQ278">
            <v>0.55000000000000004</v>
          </cell>
          <cell r="AR278">
            <v>0.55000000000000004</v>
          </cell>
          <cell r="AS278">
            <v>0.95</v>
          </cell>
          <cell r="AT278">
            <v>0.95</v>
          </cell>
          <cell r="AU278">
            <v>0.95</v>
          </cell>
          <cell r="AV278">
            <v>5722</v>
          </cell>
          <cell r="AW278">
            <v>6072</v>
          </cell>
          <cell r="AX278">
            <v>6318</v>
          </cell>
          <cell r="AY278">
            <v>589</v>
          </cell>
          <cell r="AZ278">
            <v>625</v>
          </cell>
          <cell r="BA278">
            <v>651</v>
          </cell>
          <cell r="BB278">
            <v>5230</v>
          </cell>
          <cell r="BC278">
            <v>5230</v>
          </cell>
          <cell r="BD278">
            <v>5230</v>
          </cell>
          <cell r="BE278">
            <v>6560</v>
          </cell>
          <cell r="BF278">
            <v>6560</v>
          </cell>
          <cell r="BG278">
            <v>6560</v>
          </cell>
          <cell r="BH278">
            <v>0.113</v>
          </cell>
          <cell r="BI278">
            <v>0.12</v>
          </cell>
          <cell r="BJ278">
            <v>0.124</v>
          </cell>
          <cell r="BK278">
            <v>0.09</v>
          </cell>
          <cell r="BL278">
            <v>9.5000000000000001E-2</v>
          </cell>
          <cell r="BM278">
            <v>9.9000000000000005E-2</v>
          </cell>
          <cell r="BN278" t="str">
            <v>B</v>
          </cell>
          <cell r="BO278" t="str">
            <v>B</v>
          </cell>
          <cell r="BP278" t="str">
            <v>B</v>
          </cell>
          <cell r="BQ278" t="str">
            <v>F</v>
          </cell>
          <cell r="BR278" t="str">
            <v>F</v>
          </cell>
          <cell r="BS278" t="str">
            <v>F</v>
          </cell>
          <cell r="BT278">
            <v>5722</v>
          </cell>
          <cell r="BU278">
            <v>6072</v>
          </cell>
          <cell r="BV278">
            <v>6318</v>
          </cell>
          <cell r="BW278">
            <v>5230</v>
          </cell>
          <cell r="BX278">
            <v>5230</v>
          </cell>
          <cell r="BY278">
            <v>5230</v>
          </cell>
          <cell r="BZ278">
            <v>6560</v>
          </cell>
          <cell r="CA278">
            <v>6560</v>
          </cell>
          <cell r="CB278">
            <v>6560</v>
          </cell>
          <cell r="CC278">
            <v>0.113</v>
          </cell>
          <cell r="CD278">
            <v>0.12</v>
          </cell>
          <cell r="CE278">
            <v>0.124</v>
          </cell>
          <cell r="CF278">
            <v>0.09</v>
          </cell>
          <cell r="CG278">
            <v>9.5000000000000001E-2</v>
          </cell>
          <cell r="CH278">
            <v>9.9000000000000005E-2</v>
          </cell>
          <cell r="CI278" t="str">
            <v>B</v>
          </cell>
          <cell r="CJ278" t="str">
            <v>B</v>
          </cell>
          <cell r="CK278" t="str">
            <v>B</v>
          </cell>
          <cell r="CL278" t="str">
            <v>N</v>
          </cell>
        </row>
        <row r="279">
          <cell r="B279" t="str">
            <v>11160</v>
          </cell>
          <cell r="C279" t="str">
            <v>SUNSHINE GROVE RD</v>
          </cell>
          <cell r="D279" t="str">
            <v>CORTEZ BLVD (SR50)</v>
          </cell>
          <cell r="E279" t="str">
            <v>HARRISON ST</v>
          </cell>
          <cell r="F279" t="str">
            <v>115: 082025</v>
          </cell>
          <cell r="G279" t="str">
            <v>E</v>
          </cell>
          <cell r="H279">
            <v>1.02</v>
          </cell>
          <cell r="I279">
            <v>151</v>
          </cell>
          <cell r="J279">
            <v>154</v>
          </cell>
          <cell r="K279">
            <v>156</v>
          </cell>
          <cell r="L279" t="str">
            <v>T</v>
          </cell>
          <cell r="M279" t="str">
            <v>T</v>
          </cell>
          <cell r="N279" t="str">
            <v>T</v>
          </cell>
          <cell r="O279" t="str">
            <v>D</v>
          </cell>
          <cell r="P279" t="str">
            <v>D</v>
          </cell>
          <cell r="Q279" t="str">
            <v>D</v>
          </cell>
          <cell r="R279" t="str">
            <v>SA</v>
          </cell>
          <cell r="S279" t="str">
            <v>SA</v>
          </cell>
          <cell r="T279" t="str">
            <v>SA</v>
          </cell>
          <cell r="U279">
            <v>3</v>
          </cell>
          <cell r="V279">
            <v>3</v>
          </cell>
          <cell r="W279">
            <v>3</v>
          </cell>
          <cell r="X279" t="str">
            <v>CR</v>
          </cell>
          <cell r="Y279" t="str">
            <v>CR</v>
          </cell>
          <cell r="Z279" t="str">
            <v>CR</v>
          </cell>
          <cell r="AA279">
            <v>0</v>
          </cell>
          <cell r="AB279">
            <v>0</v>
          </cell>
          <cell r="AC279">
            <v>0</v>
          </cell>
          <cell r="AD279" t="str">
            <v>N</v>
          </cell>
          <cell r="AE279" t="str">
            <v>N</v>
          </cell>
          <cell r="AF279" t="str">
            <v>N</v>
          </cell>
          <cell r="AG279" t="str">
            <v>4D</v>
          </cell>
          <cell r="AH279" t="str">
            <v>4D</v>
          </cell>
          <cell r="AI279" t="str">
            <v>4D</v>
          </cell>
          <cell r="AJ279">
            <v>0</v>
          </cell>
          <cell r="AK279">
            <v>1</v>
          </cell>
          <cell r="AL279">
            <v>0</v>
          </cell>
          <cell r="AM279">
            <v>9.7000000000000003E-2</v>
          </cell>
          <cell r="AN279">
            <v>9.7000000000000003E-2</v>
          </cell>
          <cell r="AO279">
            <v>9.7000000000000003E-2</v>
          </cell>
          <cell r="AP279">
            <v>0.55000000000000004</v>
          </cell>
          <cell r="AQ279">
            <v>0.55000000000000004</v>
          </cell>
          <cell r="AR279">
            <v>0.55000000000000004</v>
          </cell>
          <cell r="AS279">
            <v>0.91</v>
          </cell>
          <cell r="AT279">
            <v>0.91</v>
          </cell>
          <cell r="AU279">
            <v>0.91</v>
          </cell>
          <cell r="AV279">
            <v>9546</v>
          </cell>
          <cell r="AW279">
            <v>10130</v>
          </cell>
          <cell r="AX279">
            <v>10539</v>
          </cell>
          <cell r="AY279">
            <v>994</v>
          </cell>
          <cell r="AZ279">
            <v>983</v>
          </cell>
          <cell r="BA279">
            <v>1098</v>
          </cell>
          <cell r="BB279">
            <v>2952</v>
          </cell>
          <cell r="BC279">
            <v>2952</v>
          </cell>
          <cell r="BD279">
            <v>2952</v>
          </cell>
          <cell r="BE279">
            <v>2952</v>
          </cell>
          <cell r="BF279">
            <v>2952</v>
          </cell>
          <cell r="BG279">
            <v>2952</v>
          </cell>
          <cell r="BH279">
            <v>0.314</v>
          </cell>
          <cell r="BI279">
            <v>0.33300000000000002</v>
          </cell>
          <cell r="BJ279">
            <v>0.34599999999999997</v>
          </cell>
          <cell r="BK279">
            <v>0.314</v>
          </cell>
          <cell r="BL279">
            <v>0.33300000000000002</v>
          </cell>
          <cell r="BM279">
            <v>0.34599999999999997</v>
          </cell>
          <cell r="BN279" t="str">
            <v>B</v>
          </cell>
          <cell r="BO279" t="str">
            <v>B</v>
          </cell>
          <cell r="BP279" t="str">
            <v>B</v>
          </cell>
          <cell r="BQ279" t="str">
            <v>SA</v>
          </cell>
          <cell r="BR279" t="str">
            <v>SA</v>
          </cell>
          <cell r="BS279" t="str">
            <v>SA</v>
          </cell>
          <cell r="BT279">
            <v>10251</v>
          </cell>
          <cell r="BU279">
            <v>10316</v>
          </cell>
          <cell r="BV279">
            <v>11318</v>
          </cell>
          <cell r="BW279">
            <v>2952</v>
          </cell>
          <cell r="BX279">
            <v>2952</v>
          </cell>
          <cell r="BY279">
            <v>2952</v>
          </cell>
          <cell r="BZ279">
            <v>2952</v>
          </cell>
          <cell r="CA279">
            <v>2952</v>
          </cell>
          <cell r="CB279">
            <v>2952</v>
          </cell>
          <cell r="CC279">
            <v>0.33700000000000002</v>
          </cell>
          <cell r="CD279">
            <v>0.33900000000000002</v>
          </cell>
          <cell r="CE279">
            <v>0.372</v>
          </cell>
          <cell r="CF279">
            <v>0.33700000000000002</v>
          </cell>
          <cell r="CG279">
            <v>0.33900000000000002</v>
          </cell>
          <cell r="CH279">
            <v>0.372</v>
          </cell>
          <cell r="CI279" t="str">
            <v>B</v>
          </cell>
          <cell r="CJ279" t="str">
            <v>B</v>
          </cell>
          <cell r="CK279" t="str">
            <v>B</v>
          </cell>
          <cell r="CL279" t="str">
            <v>N</v>
          </cell>
        </row>
        <row r="280">
          <cell r="B280" t="str">
            <v>11170.1</v>
          </cell>
          <cell r="C280" t="str">
            <v>SUNSHINE GROVE RD</v>
          </cell>
          <cell r="D280" t="str">
            <v>HARRISON ST</v>
          </cell>
          <cell r="E280" t="str">
            <v>KEN AUSTIN PKWY</v>
          </cell>
          <cell r="F280" t="str">
            <v>115</v>
          </cell>
          <cell r="G280" t="str">
            <v>E</v>
          </cell>
          <cell r="H280">
            <v>1.02</v>
          </cell>
          <cell r="I280">
            <v>151</v>
          </cell>
          <cell r="J280">
            <v>154</v>
          </cell>
          <cell r="K280">
            <v>156</v>
          </cell>
          <cell r="L280" t="str">
            <v>T</v>
          </cell>
          <cell r="M280" t="str">
            <v>T</v>
          </cell>
          <cell r="N280" t="str">
            <v>T</v>
          </cell>
          <cell r="O280" t="str">
            <v>D</v>
          </cell>
          <cell r="P280" t="str">
            <v>D</v>
          </cell>
          <cell r="Q280" t="str">
            <v>D</v>
          </cell>
          <cell r="R280" t="str">
            <v>SA</v>
          </cell>
          <cell r="S280" t="str">
            <v>SA</v>
          </cell>
          <cell r="T280" t="str">
            <v>SA</v>
          </cell>
          <cell r="U280">
            <v>3</v>
          </cell>
          <cell r="V280">
            <v>3</v>
          </cell>
          <cell r="W280">
            <v>3</v>
          </cell>
          <cell r="X280" t="str">
            <v>CR</v>
          </cell>
          <cell r="Y280" t="str">
            <v>CR</v>
          </cell>
          <cell r="Z280" t="str">
            <v>CR</v>
          </cell>
          <cell r="AA280">
            <v>0</v>
          </cell>
          <cell r="AB280">
            <v>0</v>
          </cell>
          <cell r="AC280">
            <v>0</v>
          </cell>
          <cell r="AD280" t="str">
            <v>N</v>
          </cell>
          <cell r="AE280" t="str">
            <v>N</v>
          </cell>
          <cell r="AF280" t="str">
            <v>N</v>
          </cell>
          <cell r="AG280" t="str">
            <v>4D</v>
          </cell>
          <cell r="AH280" t="str">
            <v>4D</v>
          </cell>
          <cell r="AI280" t="str">
            <v>4D</v>
          </cell>
          <cell r="AJ280">
            <v>1</v>
          </cell>
          <cell r="AK280">
            <v>0</v>
          </cell>
          <cell r="AL280">
            <v>1</v>
          </cell>
          <cell r="AM280">
            <v>9.7000000000000003E-2</v>
          </cell>
          <cell r="AN280">
            <v>9.7000000000000003E-2</v>
          </cell>
          <cell r="AO280">
            <v>9.7000000000000003E-2</v>
          </cell>
          <cell r="AP280">
            <v>0.55000000000000004</v>
          </cell>
          <cell r="AQ280">
            <v>0.55000000000000004</v>
          </cell>
          <cell r="AR280">
            <v>0.55000000000000004</v>
          </cell>
          <cell r="AS280">
            <v>0.91</v>
          </cell>
          <cell r="AT280">
            <v>0.91</v>
          </cell>
          <cell r="AU280">
            <v>0.91</v>
          </cell>
          <cell r="AV280">
            <v>10251</v>
          </cell>
          <cell r="AW280">
            <v>10878</v>
          </cell>
          <cell r="AX280">
            <v>11318</v>
          </cell>
          <cell r="AY280">
            <v>994</v>
          </cell>
          <cell r="AZ280">
            <v>1055</v>
          </cell>
          <cell r="BA280">
            <v>1098</v>
          </cell>
          <cell r="BB280">
            <v>2952</v>
          </cell>
          <cell r="BC280">
            <v>2619</v>
          </cell>
          <cell r="BD280">
            <v>2952</v>
          </cell>
          <cell r="BE280">
            <v>2952</v>
          </cell>
          <cell r="BF280">
            <v>2772</v>
          </cell>
          <cell r="BG280">
            <v>2952</v>
          </cell>
          <cell r="BH280">
            <v>0.33700000000000002</v>
          </cell>
          <cell r="BI280">
            <v>0.40300000000000002</v>
          </cell>
          <cell r="BJ280">
            <v>0.372</v>
          </cell>
          <cell r="BK280">
            <v>0.33700000000000002</v>
          </cell>
          <cell r="BL280">
            <v>0.38100000000000001</v>
          </cell>
          <cell r="BM280">
            <v>0.372</v>
          </cell>
          <cell r="BN280" t="str">
            <v>B</v>
          </cell>
          <cell r="BO280" t="str">
            <v>C</v>
          </cell>
          <cell r="BP280" t="str">
            <v>B</v>
          </cell>
          <cell r="BQ280" t="str">
            <v>SA</v>
          </cell>
          <cell r="BR280" t="str">
            <v>SA</v>
          </cell>
          <cell r="BS280" t="str">
            <v>SA</v>
          </cell>
          <cell r="BT280">
            <v>10251</v>
          </cell>
          <cell r="BU280">
            <v>10316</v>
          </cell>
          <cell r="BV280">
            <v>11318</v>
          </cell>
          <cell r="BW280">
            <v>2952</v>
          </cell>
          <cell r="BX280">
            <v>2952</v>
          </cell>
          <cell r="BY280">
            <v>2952</v>
          </cell>
          <cell r="BZ280">
            <v>2952</v>
          </cell>
          <cell r="CA280">
            <v>2952</v>
          </cell>
          <cell r="CB280">
            <v>2952</v>
          </cell>
          <cell r="CC280">
            <v>0.33700000000000002</v>
          </cell>
          <cell r="CD280">
            <v>0.33900000000000002</v>
          </cell>
          <cell r="CE280">
            <v>0.372</v>
          </cell>
          <cell r="CF280">
            <v>0.33700000000000002</v>
          </cell>
          <cell r="CG280">
            <v>0.33900000000000002</v>
          </cell>
          <cell r="CH280">
            <v>0.372</v>
          </cell>
          <cell r="CI280" t="str">
            <v>B</v>
          </cell>
          <cell r="CJ280" t="str">
            <v>B</v>
          </cell>
          <cell r="CK280" t="str">
            <v>B</v>
          </cell>
          <cell r="CL280" t="str">
            <v>N</v>
          </cell>
        </row>
        <row r="281">
          <cell r="B281" t="str">
            <v>11170.2</v>
          </cell>
          <cell r="C281" t="str">
            <v>SUNSHINE GROVE RD</v>
          </cell>
          <cell r="D281" t="str">
            <v>KEN AUSTIN PKWY</v>
          </cell>
          <cell r="E281" t="str">
            <v>HEXAM RD</v>
          </cell>
          <cell r="F281" t="str">
            <v>8</v>
          </cell>
          <cell r="G281" t="str">
            <v>E</v>
          </cell>
          <cell r="H281">
            <v>1.02</v>
          </cell>
          <cell r="I281">
            <v>152</v>
          </cell>
          <cell r="J281">
            <v>155</v>
          </cell>
          <cell r="K281">
            <v>157</v>
          </cell>
          <cell r="L281" t="str">
            <v>T</v>
          </cell>
          <cell r="M281" t="str">
            <v>T</v>
          </cell>
          <cell r="N281" t="str">
            <v>T</v>
          </cell>
          <cell r="O281" t="str">
            <v>D</v>
          </cell>
          <cell r="P281" t="str">
            <v>D</v>
          </cell>
          <cell r="Q281" t="str">
            <v>D</v>
          </cell>
          <cell r="R281" t="str">
            <v>NA</v>
          </cell>
          <cell r="S281" t="str">
            <v>NA</v>
          </cell>
          <cell r="T281" t="str">
            <v>NA</v>
          </cell>
          <cell r="U281">
            <v>3</v>
          </cell>
          <cell r="V281">
            <v>3</v>
          </cell>
          <cell r="W281">
            <v>3</v>
          </cell>
          <cell r="X281" t="str">
            <v>CR</v>
          </cell>
          <cell r="Y281" t="str">
            <v>CR</v>
          </cell>
          <cell r="Z281" t="str">
            <v>CR</v>
          </cell>
          <cell r="AA281">
            <v>0</v>
          </cell>
          <cell r="AB281">
            <v>0</v>
          </cell>
          <cell r="AC281">
            <v>0</v>
          </cell>
          <cell r="AD281" t="str">
            <v>N</v>
          </cell>
          <cell r="AE281" t="str">
            <v>N</v>
          </cell>
          <cell r="AF281" t="str">
            <v>N</v>
          </cell>
          <cell r="AG281" t="str">
            <v>2U</v>
          </cell>
          <cell r="AH281" t="str">
            <v>2U</v>
          </cell>
          <cell r="AI281" t="str">
            <v>2U</v>
          </cell>
          <cell r="AJ281">
            <v>0</v>
          </cell>
          <cell r="AK281">
            <v>0</v>
          </cell>
          <cell r="AL281">
            <v>0</v>
          </cell>
          <cell r="AM281">
            <v>9.7000000000000003E-2</v>
          </cell>
          <cell r="AN281">
            <v>9.7000000000000003E-2</v>
          </cell>
          <cell r="AO281">
            <v>9.7000000000000003E-2</v>
          </cell>
          <cell r="AP281">
            <v>0.55000000000000004</v>
          </cell>
          <cell r="AQ281">
            <v>0.55000000000000004</v>
          </cell>
          <cell r="AR281">
            <v>0.55000000000000004</v>
          </cell>
          <cell r="AS281">
            <v>0.91</v>
          </cell>
          <cell r="AT281">
            <v>0.91</v>
          </cell>
          <cell r="AU281">
            <v>0.91</v>
          </cell>
          <cell r="AV281">
            <v>2198</v>
          </cell>
          <cell r="AW281">
            <v>2333</v>
          </cell>
          <cell r="AX281">
            <v>2427</v>
          </cell>
          <cell r="AY281">
            <v>213</v>
          </cell>
          <cell r="AZ281">
            <v>226</v>
          </cell>
          <cell r="BA281">
            <v>235</v>
          </cell>
          <cell r="BB281">
            <v>1530</v>
          </cell>
          <cell r="BC281">
            <v>1530</v>
          </cell>
          <cell r="BD281">
            <v>1530</v>
          </cell>
          <cell r="BE281">
            <v>1942</v>
          </cell>
          <cell r="BF281">
            <v>1942</v>
          </cell>
          <cell r="BG281">
            <v>1942</v>
          </cell>
          <cell r="BH281">
            <v>0.13900000000000001</v>
          </cell>
          <cell r="BI281">
            <v>0.14799999999999999</v>
          </cell>
          <cell r="BJ281">
            <v>0.154</v>
          </cell>
          <cell r="BK281">
            <v>0.11</v>
          </cell>
          <cell r="BL281">
            <v>0.11600000000000001</v>
          </cell>
          <cell r="BM281">
            <v>0.121</v>
          </cell>
          <cell r="BN281" t="str">
            <v>B</v>
          </cell>
          <cell r="BO281" t="str">
            <v>B</v>
          </cell>
          <cell r="BP281" t="str">
            <v>B</v>
          </cell>
          <cell r="BQ281" t="str">
            <v>NA</v>
          </cell>
          <cell r="BR281" t="str">
            <v>NA</v>
          </cell>
          <cell r="BS281" t="str">
            <v>NA</v>
          </cell>
          <cell r="BT281">
            <v>2198</v>
          </cell>
          <cell r="BU281">
            <v>2333</v>
          </cell>
          <cell r="BV281">
            <v>2427</v>
          </cell>
          <cell r="BW281">
            <v>2040</v>
          </cell>
          <cell r="BX281">
            <v>2040</v>
          </cell>
          <cell r="BY281">
            <v>2040</v>
          </cell>
          <cell r="BZ281">
            <v>2590</v>
          </cell>
          <cell r="CA281">
            <v>2590</v>
          </cell>
          <cell r="CB281">
            <v>2590</v>
          </cell>
          <cell r="CC281">
            <v>0.104</v>
          </cell>
          <cell r="CD281">
            <v>0.111</v>
          </cell>
          <cell r="CE281">
            <v>0.115</v>
          </cell>
          <cell r="CF281">
            <v>8.2000000000000003E-2</v>
          </cell>
          <cell r="CG281">
            <v>8.6999999999999994E-2</v>
          </cell>
          <cell r="CH281">
            <v>9.0999999999999998E-2</v>
          </cell>
          <cell r="CI281" t="str">
            <v>B</v>
          </cell>
          <cell r="CJ281" t="str">
            <v>B</v>
          </cell>
          <cell r="CK281" t="str">
            <v>B</v>
          </cell>
          <cell r="CL281" t="str">
            <v>N</v>
          </cell>
        </row>
        <row r="282">
          <cell r="B282" t="str">
            <v>11180</v>
          </cell>
          <cell r="C282" t="str">
            <v>SUNSHINE GROVE RD</v>
          </cell>
          <cell r="D282" t="str">
            <v>HEXAM RD</v>
          </cell>
          <cell r="E282" t="str">
            <v>CENTRALIA RD</v>
          </cell>
          <cell r="F282" t="str">
            <v>8</v>
          </cell>
          <cell r="G282" t="str">
            <v>E</v>
          </cell>
          <cell r="H282">
            <v>1.02</v>
          </cell>
          <cell r="I282">
            <v>153</v>
          </cell>
          <cell r="J282">
            <v>156</v>
          </cell>
          <cell r="K282">
            <v>158</v>
          </cell>
          <cell r="L282" t="str">
            <v>T</v>
          </cell>
          <cell r="M282" t="str">
            <v>T</v>
          </cell>
          <cell r="N282" t="str">
            <v>T</v>
          </cell>
          <cell r="O282" t="str">
            <v>D</v>
          </cell>
          <cell r="P282" t="str">
            <v>D</v>
          </cell>
          <cell r="Q282" t="str">
            <v>D</v>
          </cell>
          <cell r="R282" t="str">
            <v>NA</v>
          </cell>
          <cell r="S282" t="str">
            <v>NA</v>
          </cell>
          <cell r="T282" t="str">
            <v>NA</v>
          </cell>
          <cell r="U282">
            <v>4</v>
          </cell>
          <cell r="V282">
            <v>4</v>
          </cell>
          <cell r="W282">
            <v>4</v>
          </cell>
          <cell r="X282" t="str">
            <v>CR</v>
          </cell>
          <cell r="Y282" t="str">
            <v>CR</v>
          </cell>
          <cell r="Z282" t="str">
            <v>CR</v>
          </cell>
          <cell r="AA282">
            <v>0</v>
          </cell>
          <cell r="AB282">
            <v>0</v>
          </cell>
          <cell r="AC282">
            <v>0</v>
          </cell>
          <cell r="AD282" t="str">
            <v>N</v>
          </cell>
          <cell r="AE282" t="str">
            <v>N</v>
          </cell>
          <cell r="AF282" t="str">
            <v>N</v>
          </cell>
          <cell r="AG282" t="str">
            <v>2U</v>
          </cell>
          <cell r="AH282" t="str">
            <v>2U</v>
          </cell>
          <cell r="AI282" t="str">
            <v>2U</v>
          </cell>
          <cell r="AJ282">
            <v>0</v>
          </cell>
          <cell r="AK282">
            <v>0</v>
          </cell>
          <cell r="AL282">
            <v>0</v>
          </cell>
          <cell r="AM282">
            <v>0.1</v>
          </cell>
          <cell r="AN282">
            <v>0.1</v>
          </cell>
          <cell r="AO282">
            <v>0.1</v>
          </cell>
          <cell r="AP282">
            <v>0.55000000000000004</v>
          </cell>
          <cell r="AQ282">
            <v>0.55000000000000004</v>
          </cell>
          <cell r="AR282">
            <v>0.55000000000000004</v>
          </cell>
          <cell r="AS282">
            <v>0.89500000000000002</v>
          </cell>
          <cell r="AT282">
            <v>0.89500000000000002</v>
          </cell>
          <cell r="AU282">
            <v>0.89500000000000002</v>
          </cell>
          <cell r="AV282">
            <v>2198</v>
          </cell>
          <cell r="AW282">
            <v>2333</v>
          </cell>
          <cell r="AX282">
            <v>2427</v>
          </cell>
          <cell r="AY282">
            <v>220</v>
          </cell>
          <cell r="AZ282">
            <v>233</v>
          </cell>
          <cell r="BA282">
            <v>243</v>
          </cell>
          <cell r="BB282">
            <v>1500</v>
          </cell>
          <cell r="BC282">
            <v>1500</v>
          </cell>
          <cell r="BD282">
            <v>1500</v>
          </cell>
          <cell r="BE282">
            <v>1912</v>
          </cell>
          <cell r="BF282">
            <v>1912</v>
          </cell>
          <cell r="BG282">
            <v>1912</v>
          </cell>
          <cell r="BH282">
            <v>0.14699999999999999</v>
          </cell>
          <cell r="BI282">
            <v>0.155</v>
          </cell>
          <cell r="BJ282">
            <v>0.16200000000000001</v>
          </cell>
          <cell r="BK282">
            <v>0.115</v>
          </cell>
          <cell r="BL282">
            <v>0.122</v>
          </cell>
          <cell r="BM282">
            <v>0.127</v>
          </cell>
          <cell r="BN282" t="str">
            <v>B</v>
          </cell>
          <cell r="BO282" t="str">
            <v>B</v>
          </cell>
          <cell r="BP282" t="str">
            <v>B</v>
          </cell>
          <cell r="BQ282" t="str">
            <v>NA</v>
          </cell>
          <cell r="BR282" t="str">
            <v>NA</v>
          </cell>
          <cell r="BS282" t="str">
            <v>NA</v>
          </cell>
          <cell r="BT282">
            <v>2198</v>
          </cell>
          <cell r="BU282">
            <v>2333</v>
          </cell>
          <cell r="BV282">
            <v>2427</v>
          </cell>
          <cell r="BW282">
            <v>2000</v>
          </cell>
          <cell r="BX282">
            <v>2000</v>
          </cell>
          <cell r="BY282">
            <v>2000</v>
          </cell>
          <cell r="BZ282">
            <v>2550</v>
          </cell>
          <cell r="CA282">
            <v>2550</v>
          </cell>
          <cell r="CB282">
            <v>2550</v>
          </cell>
          <cell r="CC282">
            <v>0.11</v>
          </cell>
          <cell r="CD282">
            <v>0.11600000000000001</v>
          </cell>
          <cell r="CE282">
            <v>0.122</v>
          </cell>
          <cell r="CF282">
            <v>8.5999999999999993E-2</v>
          </cell>
          <cell r="CG282">
            <v>9.0999999999999998E-2</v>
          </cell>
          <cell r="CH282">
            <v>9.5000000000000001E-2</v>
          </cell>
          <cell r="CI282" t="str">
            <v>B</v>
          </cell>
          <cell r="CJ282" t="str">
            <v>B</v>
          </cell>
          <cell r="CK282" t="str">
            <v>B</v>
          </cell>
          <cell r="CL282" t="str">
            <v>N</v>
          </cell>
        </row>
        <row r="283">
          <cell r="B283" t="str">
            <v>5710</v>
          </cell>
          <cell r="C283" t="str">
            <v>THRASHER AVE</v>
          </cell>
          <cell r="D283" t="str">
            <v>US19 (SR55)</v>
          </cell>
          <cell r="E283" t="str">
            <v>MT SPARROW RD</v>
          </cell>
          <cell r="F283" t="str">
            <v>110</v>
          </cell>
          <cell r="G283" t="str">
            <v>E</v>
          </cell>
          <cell r="H283">
            <v>1.02</v>
          </cell>
          <cell r="I283">
            <v>154</v>
          </cell>
          <cell r="J283">
            <v>157</v>
          </cell>
          <cell r="K283">
            <v>159</v>
          </cell>
          <cell r="L283" t="str">
            <v>T</v>
          </cell>
          <cell r="M283" t="str">
            <v>T</v>
          </cell>
          <cell r="N283" t="str">
            <v>T</v>
          </cell>
          <cell r="O283" t="str">
            <v>D</v>
          </cell>
          <cell r="P283" t="str">
            <v>D</v>
          </cell>
          <cell r="Q283" t="str">
            <v>D</v>
          </cell>
          <cell r="R283" t="str">
            <v>NC</v>
          </cell>
          <cell r="S283" t="str">
            <v>NC</v>
          </cell>
          <cell r="T283" t="str">
            <v>NC</v>
          </cell>
          <cell r="U283">
            <v>5</v>
          </cell>
          <cell r="V283">
            <v>5</v>
          </cell>
          <cell r="W283">
            <v>5</v>
          </cell>
          <cell r="X283" t="str">
            <v>CR</v>
          </cell>
          <cell r="Y283" t="str">
            <v>CR</v>
          </cell>
          <cell r="Z283" t="str">
            <v>CR</v>
          </cell>
          <cell r="AA283">
            <v>0</v>
          </cell>
          <cell r="AB283">
            <v>0</v>
          </cell>
          <cell r="AC283">
            <v>0</v>
          </cell>
          <cell r="AD283" t="str">
            <v>N</v>
          </cell>
          <cell r="AE283" t="str">
            <v>N</v>
          </cell>
          <cell r="AF283" t="str">
            <v>N</v>
          </cell>
          <cell r="AG283" t="str">
            <v>2U</v>
          </cell>
          <cell r="AH283" t="str">
            <v>2U</v>
          </cell>
          <cell r="AI283" t="str">
            <v>2U</v>
          </cell>
          <cell r="AJ283">
            <v>0</v>
          </cell>
          <cell r="AK283">
            <v>0</v>
          </cell>
          <cell r="AL283">
            <v>0</v>
          </cell>
          <cell r="AM283">
            <v>9.8000000000000004E-2</v>
          </cell>
          <cell r="AN283">
            <v>9.8000000000000004E-2</v>
          </cell>
          <cell r="AO283">
            <v>9.8000000000000004E-2</v>
          </cell>
          <cell r="AP283">
            <v>0.55000000000000004</v>
          </cell>
          <cell r="AQ283">
            <v>0.55000000000000004</v>
          </cell>
          <cell r="AR283">
            <v>0.55000000000000004</v>
          </cell>
          <cell r="AS283">
            <v>0.88</v>
          </cell>
          <cell r="AT283">
            <v>0.88</v>
          </cell>
          <cell r="AU283">
            <v>0.88</v>
          </cell>
          <cell r="AV283">
            <v>886</v>
          </cell>
          <cell r="AW283">
            <v>941</v>
          </cell>
          <cell r="AX283">
            <v>979</v>
          </cell>
          <cell r="AY283">
            <v>87</v>
          </cell>
          <cell r="AZ283">
            <v>92</v>
          </cell>
          <cell r="BA283">
            <v>96</v>
          </cell>
          <cell r="BB283">
            <v>1012</v>
          </cell>
          <cell r="BC283">
            <v>1012</v>
          </cell>
          <cell r="BD283">
            <v>1012</v>
          </cell>
          <cell r="BE283">
            <v>2025</v>
          </cell>
          <cell r="BF283">
            <v>2025</v>
          </cell>
          <cell r="BG283">
            <v>2025</v>
          </cell>
          <cell r="BH283">
            <v>8.5999999999999993E-2</v>
          </cell>
          <cell r="BI283">
            <v>9.0999999999999998E-2</v>
          </cell>
          <cell r="BJ283">
            <v>9.5000000000000001E-2</v>
          </cell>
          <cell r="BK283">
            <v>4.2999999999999997E-2</v>
          </cell>
          <cell r="BL283">
            <v>4.4999999999999998E-2</v>
          </cell>
          <cell r="BM283">
            <v>4.7E-2</v>
          </cell>
          <cell r="BN283" t="str">
            <v>B</v>
          </cell>
          <cell r="BO283" t="str">
            <v>B</v>
          </cell>
          <cell r="BP283" t="str">
            <v>B</v>
          </cell>
          <cell r="BQ283" t="str">
            <v>NC</v>
          </cell>
          <cell r="BR283" t="str">
            <v>NC</v>
          </cell>
          <cell r="BS283" t="str">
            <v>NC</v>
          </cell>
          <cell r="BT283">
            <v>886</v>
          </cell>
          <cell r="BU283">
            <v>941</v>
          </cell>
          <cell r="BV283">
            <v>979</v>
          </cell>
          <cell r="BW283">
            <v>1350</v>
          </cell>
          <cell r="BX283">
            <v>1350</v>
          </cell>
          <cell r="BY283">
            <v>1350</v>
          </cell>
          <cell r="BZ283">
            <v>2700</v>
          </cell>
          <cell r="CA283">
            <v>2700</v>
          </cell>
          <cell r="CB283">
            <v>2700</v>
          </cell>
          <cell r="CC283">
            <v>6.4000000000000001E-2</v>
          </cell>
          <cell r="CD283">
            <v>6.8000000000000005E-2</v>
          </cell>
          <cell r="CE283">
            <v>7.0999999999999994E-2</v>
          </cell>
          <cell r="CF283">
            <v>3.2000000000000001E-2</v>
          </cell>
          <cell r="CG283">
            <v>3.4000000000000002E-2</v>
          </cell>
          <cell r="CH283">
            <v>3.5999999999999997E-2</v>
          </cell>
          <cell r="CI283" t="str">
            <v>B</v>
          </cell>
          <cell r="CJ283" t="str">
            <v>B</v>
          </cell>
          <cell r="CK283" t="str">
            <v>B</v>
          </cell>
          <cell r="CL283" t="str">
            <v>N</v>
          </cell>
        </row>
        <row r="284">
          <cell r="B284" t="str">
            <v>5720</v>
          </cell>
          <cell r="C284" t="str">
            <v>THRASHER AVE</v>
          </cell>
          <cell r="D284" t="str">
            <v>MT SPARROW RD</v>
          </cell>
          <cell r="E284" t="str">
            <v>DOWNY WOODPECKER RD</v>
          </cell>
          <cell r="F284" t="str">
            <v>110</v>
          </cell>
          <cell r="G284" t="str">
            <v>E</v>
          </cell>
          <cell r="H284">
            <v>1.02</v>
          </cell>
          <cell r="I284">
            <v>155</v>
          </cell>
          <cell r="J284">
            <v>158</v>
          </cell>
          <cell r="K284">
            <v>160</v>
          </cell>
          <cell r="L284" t="str">
            <v>T</v>
          </cell>
          <cell r="M284" t="str">
            <v>T</v>
          </cell>
          <cell r="N284" t="str">
            <v>T</v>
          </cell>
          <cell r="O284" t="str">
            <v>D</v>
          </cell>
          <cell r="P284" t="str">
            <v>D</v>
          </cell>
          <cell r="Q284" t="str">
            <v>D</v>
          </cell>
          <cell r="R284" t="str">
            <v>NC</v>
          </cell>
          <cell r="S284" t="str">
            <v>NC</v>
          </cell>
          <cell r="T284" t="str">
            <v>NC</v>
          </cell>
          <cell r="U284">
            <v>5</v>
          </cell>
          <cell r="V284">
            <v>5</v>
          </cell>
          <cell r="W284">
            <v>5</v>
          </cell>
          <cell r="X284" t="str">
            <v>CR</v>
          </cell>
          <cell r="Y284" t="str">
            <v>CR</v>
          </cell>
          <cell r="Z284" t="str">
            <v>CR</v>
          </cell>
          <cell r="AA284">
            <v>0</v>
          </cell>
          <cell r="AB284">
            <v>0</v>
          </cell>
          <cell r="AC284">
            <v>0</v>
          </cell>
          <cell r="AD284" t="str">
            <v>N</v>
          </cell>
          <cell r="AE284" t="str">
            <v>N</v>
          </cell>
          <cell r="AF284" t="str">
            <v>N</v>
          </cell>
          <cell r="AG284" t="str">
            <v>2U</v>
          </cell>
          <cell r="AH284" t="str">
            <v>2U</v>
          </cell>
          <cell r="AI284" t="str">
            <v>2U</v>
          </cell>
          <cell r="AJ284">
            <v>0</v>
          </cell>
          <cell r="AK284">
            <v>0</v>
          </cell>
          <cell r="AL284">
            <v>0</v>
          </cell>
          <cell r="AM284">
            <v>9.8000000000000004E-2</v>
          </cell>
          <cell r="AN284">
            <v>9.8000000000000004E-2</v>
          </cell>
          <cell r="AO284">
            <v>9.8000000000000004E-2</v>
          </cell>
          <cell r="AP284">
            <v>0.55000000000000004</v>
          </cell>
          <cell r="AQ284">
            <v>0.55000000000000004</v>
          </cell>
          <cell r="AR284">
            <v>0.55000000000000004</v>
          </cell>
          <cell r="AS284">
            <v>0.88</v>
          </cell>
          <cell r="AT284">
            <v>0.88</v>
          </cell>
          <cell r="AU284">
            <v>0.88</v>
          </cell>
          <cell r="AV284">
            <v>886</v>
          </cell>
          <cell r="AW284">
            <v>941</v>
          </cell>
          <cell r="AX284">
            <v>979</v>
          </cell>
          <cell r="AY284">
            <v>87</v>
          </cell>
          <cell r="AZ284">
            <v>92</v>
          </cell>
          <cell r="BA284">
            <v>96</v>
          </cell>
          <cell r="BB284">
            <v>1012</v>
          </cell>
          <cell r="BC284">
            <v>1012</v>
          </cell>
          <cell r="BD284">
            <v>1012</v>
          </cell>
          <cell r="BE284">
            <v>2025</v>
          </cell>
          <cell r="BF284">
            <v>2025</v>
          </cell>
          <cell r="BG284">
            <v>2025</v>
          </cell>
          <cell r="BH284">
            <v>8.5999999999999993E-2</v>
          </cell>
          <cell r="BI284">
            <v>9.0999999999999998E-2</v>
          </cell>
          <cell r="BJ284">
            <v>9.5000000000000001E-2</v>
          </cell>
          <cell r="BK284">
            <v>4.2999999999999997E-2</v>
          </cell>
          <cell r="BL284">
            <v>4.4999999999999998E-2</v>
          </cell>
          <cell r="BM284">
            <v>4.7E-2</v>
          </cell>
          <cell r="BN284" t="str">
            <v>B</v>
          </cell>
          <cell r="BO284" t="str">
            <v>B</v>
          </cell>
          <cell r="BP284" t="str">
            <v>B</v>
          </cell>
          <cell r="BQ284" t="str">
            <v>NC</v>
          </cell>
          <cell r="BR284" t="str">
            <v>NC</v>
          </cell>
          <cell r="BS284" t="str">
            <v>NC</v>
          </cell>
          <cell r="BT284">
            <v>886</v>
          </cell>
          <cell r="BU284">
            <v>941</v>
          </cell>
          <cell r="BV284">
            <v>979</v>
          </cell>
          <cell r="BW284">
            <v>1350</v>
          </cell>
          <cell r="BX284">
            <v>1350</v>
          </cell>
          <cell r="BY284">
            <v>1350</v>
          </cell>
          <cell r="BZ284">
            <v>2700</v>
          </cell>
          <cell r="CA284">
            <v>2700</v>
          </cell>
          <cell r="CB284">
            <v>2700</v>
          </cell>
          <cell r="CC284">
            <v>6.4000000000000001E-2</v>
          </cell>
          <cell r="CD284">
            <v>6.8000000000000005E-2</v>
          </cell>
          <cell r="CE284">
            <v>7.0999999999999994E-2</v>
          </cell>
          <cell r="CF284">
            <v>3.2000000000000001E-2</v>
          </cell>
          <cell r="CG284">
            <v>3.4000000000000002E-2</v>
          </cell>
          <cell r="CH284">
            <v>3.5999999999999997E-2</v>
          </cell>
          <cell r="CI284" t="str">
            <v>B</v>
          </cell>
          <cell r="CJ284" t="str">
            <v>B</v>
          </cell>
          <cell r="CK284" t="str">
            <v>B</v>
          </cell>
          <cell r="CL284" t="str">
            <v>N</v>
          </cell>
        </row>
        <row r="285">
          <cell r="B285" t="str">
            <v>20170</v>
          </cell>
          <cell r="C285" t="str">
            <v>TOUCAN TRL</v>
          </cell>
          <cell r="D285" t="str">
            <v>US19 (SR55)</v>
          </cell>
          <cell r="E285" t="str">
            <v>BARTLETT ST</v>
          </cell>
          <cell r="F285" t="str">
            <v/>
          </cell>
          <cell r="G285" t="str">
            <v>E</v>
          </cell>
          <cell r="H285">
            <v>1.02</v>
          </cell>
          <cell r="I285">
            <v>156</v>
          </cell>
          <cell r="J285">
            <v>159</v>
          </cell>
          <cell r="K285">
            <v>161</v>
          </cell>
          <cell r="L285" t="str">
            <v>T</v>
          </cell>
          <cell r="M285" t="str">
            <v>T</v>
          </cell>
          <cell r="N285" t="str">
            <v>T</v>
          </cell>
          <cell r="O285" t="str">
            <v>D</v>
          </cell>
          <cell r="P285" t="str">
            <v>D</v>
          </cell>
          <cell r="Q285" t="str">
            <v>D</v>
          </cell>
          <cell r="R285" t="str">
            <v>NMC</v>
          </cell>
          <cell r="S285" t="str">
            <v>NMC</v>
          </cell>
          <cell r="T285" t="str">
            <v>NMC</v>
          </cell>
          <cell r="U285">
            <v>3</v>
          </cell>
          <cell r="V285">
            <v>3</v>
          </cell>
          <cell r="W285">
            <v>3</v>
          </cell>
          <cell r="X285" t="str">
            <v>CR</v>
          </cell>
          <cell r="Y285" t="str">
            <v>CR</v>
          </cell>
          <cell r="Z285" t="str">
            <v>CR</v>
          </cell>
          <cell r="AA285">
            <v>0</v>
          </cell>
          <cell r="AB285">
            <v>0</v>
          </cell>
          <cell r="AC285">
            <v>0</v>
          </cell>
          <cell r="AD285" t="str">
            <v>N</v>
          </cell>
          <cell r="AE285" t="str">
            <v>N</v>
          </cell>
          <cell r="AF285" t="str">
            <v>N</v>
          </cell>
          <cell r="AG285" t="str">
            <v>2U</v>
          </cell>
          <cell r="AH285" t="str">
            <v>2U</v>
          </cell>
          <cell r="AI285" t="str">
            <v>2U</v>
          </cell>
          <cell r="AJ285">
            <v>0</v>
          </cell>
          <cell r="AK285">
            <v>0</v>
          </cell>
          <cell r="AL285">
            <v>0</v>
          </cell>
          <cell r="AM285">
            <v>9.5000000000000001E-2</v>
          </cell>
          <cell r="AN285">
            <v>9.5000000000000001E-2</v>
          </cell>
          <cell r="AO285">
            <v>9.5000000000000001E-2</v>
          </cell>
          <cell r="AP285">
            <v>0.55000000000000004</v>
          </cell>
          <cell r="AQ285">
            <v>0.55000000000000004</v>
          </cell>
          <cell r="AR285">
            <v>0.55000000000000004</v>
          </cell>
          <cell r="AS285">
            <v>0.92500000000000004</v>
          </cell>
          <cell r="AT285">
            <v>0.92500000000000004</v>
          </cell>
          <cell r="AU285">
            <v>0.92500000000000004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1938</v>
          </cell>
          <cell r="BC285">
            <v>1938</v>
          </cell>
          <cell r="BD285">
            <v>1938</v>
          </cell>
          <cell r="BE285">
            <v>2460</v>
          </cell>
          <cell r="BF285">
            <v>2460</v>
          </cell>
          <cell r="BG285">
            <v>2460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Q285" t="str">
            <v>NMC</v>
          </cell>
          <cell r="BR285" t="str">
            <v>NMC</v>
          </cell>
          <cell r="BS285" t="str">
            <v>NMC</v>
          </cell>
          <cell r="BT285">
            <v>0</v>
          </cell>
          <cell r="BU285">
            <v>0</v>
          </cell>
          <cell r="BV285">
            <v>0</v>
          </cell>
          <cell r="BW285">
            <v>2040</v>
          </cell>
          <cell r="BX285">
            <v>2040</v>
          </cell>
          <cell r="BY285">
            <v>2040</v>
          </cell>
          <cell r="BZ285">
            <v>2590</v>
          </cell>
          <cell r="CA285">
            <v>2590</v>
          </cell>
          <cell r="CB285">
            <v>2590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L285" t="str">
            <v>N</v>
          </cell>
        </row>
        <row r="286">
          <cell r="B286" t="str">
            <v>10810</v>
          </cell>
          <cell r="C286" t="str">
            <v>TREIMAN BLVD (US301/SR35)</v>
          </cell>
          <cell r="D286" t="str">
            <v>PASCO COUNTY LINE</v>
          </cell>
          <cell r="E286" t="str">
            <v>CORTEZ BLVD (SR50)</v>
          </cell>
          <cell r="F286" t="str">
            <v>080008</v>
          </cell>
          <cell r="G286" t="str">
            <v>E</v>
          </cell>
          <cell r="H286">
            <v>1.02</v>
          </cell>
          <cell r="I286">
            <v>157</v>
          </cell>
          <cell r="J286">
            <v>160</v>
          </cell>
          <cell r="K286">
            <v>162</v>
          </cell>
          <cell r="L286" t="str">
            <v>T</v>
          </cell>
          <cell r="M286" t="str">
            <v>T</v>
          </cell>
          <cell r="N286" t="str">
            <v>T</v>
          </cell>
          <cell r="O286" t="str">
            <v>C</v>
          </cell>
          <cell r="P286" t="str">
            <v>C</v>
          </cell>
          <cell r="Q286" t="str">
            <v>C</v>
          </cell>
          <cell r="R286" t="str">
            <v>SA</v>
          </cell>
          <cell r="S286" t="str">
            <v>SA</v>
          </cell>
          <cell r="T286" t="str">
            <v>SA</v>
          </cell>
          <cell r="U286">
            <v>4</v>
          </cell>
          <cell r="V286">
            <v>4</v>
          </cell>
          <cell r="W286">
            <v>4</v>
          </cell>
          <cell r="X286" t="str">
            <v>SR</v>
          </cell>
          <cell r="Y286" t="str">
            <v>SR</v>
          </cell>
          <cell r="Z286" t="str">
            <v>SR</v>
          </cell>
          <cell r="AA286">
            <v>0</v>
          </cell>
          <cell r="AB286">
            <v>0</v>
          </cell>
          <cell r="AC286">
            <v>0</v>
          </cell>
          <cell r="AD286" t="str">
            <v>N</v>
          </cell>
          <cell r="AE286" t="str">
            <v>N</v>
          </cell>
          <cell r="AF286" t="str">
            <v>N</v>
          </cell>
          <cell r="AG286" t="str">
            <v>2U</v>
          </cell>
          <cell r="AH286" t="str">
            <v>2U</v>
          </cell>
          <cell r="AI286" t="str">
            <v>2U</v>
          </cell>
          <cell r="AJ286">
            <v>1</v>
          </cell>
          <cell r="AK286">
            <v>1</v>
          </cell>
          <cell r="AL286">
            <v>1</v>
          </cell>
          <cell r="AM286">
            <v>9.7000000000000003E-2</v>
          </cell>
          <cell r="AN286">
            <v>9.7000000000000003E-2</v>
          </cell>
          <cell r="AO286">
            <v>9.7000000000000003E-2</v>
          </cell>
          <cell r="AP286">
            <v>0.55000000000000004</v>
          </cell>
          <cell r="AQ286">
            <v>0.55000000000000004</v>
          </cell>
          <cell r="AR286">
            <v>0.55000000000000004</v>
          </cell>
          <cell r="AS286">
            <v>0.91</v>
          </cell>
          <cell r="AT286">
            <v>0.91</v>
          </cell>
          <cell r="AU286">
            <v>0.91</v>
          </cell>
          <cell r="AV286">
            <v>5930</v>
          </cell>
          <cell r="AW286">
            <v>6293</v>
          </cell>
          <cell r="AX286">
            <v>6548</v>
          </cell>
          <cell r="AY286">
            <v>575</v>
          </cell>
          <cell r="AZ286">
            <v>610</v>
          </cell>
          <cell r="BA286">
            <v>635</v>
          </cell>
          <cell r="BB286">
            <v>1370</v>
          </cell>
          <cell r="BC286">
            <v>1370</v>
          </cell>
          <cell r="BD286">
            <v>1370</v>
          </cell>
          <cell r="BE286">
            <v>1480</v>
          </cell>
          <cell r="BF286">
            <v>1480</v>
          </cell>
          <cell r="BG286">
            <v>1480</v>
          </cell>
          <cell r="BH286">
            <v>0.42</v>
          </cell>
          <cell r="BI286">
            <v>0.44500000000000001</v>
          </cell>
          <cell r="BJ286">
            <v>0.46400000000000002</v>
          </cell>
          <cell r="BK286">
            <v>0.38900000000000001</v>
          </cell>
          <cell r="BL286">
            <v>0.41199999999999998</v>
          </cell>
          <cell r="BM286">
            <v>0.42899999999999999</v>
          </cell>
          <cell r="BN286" t="str">
            <v>B</v>
          </cell>
          <cell r="BO286" t="str">
            <v>B</v>
          </cell>
          <cell r="BP286" t="str">
            <v>B</v>
          </cell>
          <cell r="BQ286" t="str">
            <v>SA</v>
          </cell>
          <cell r="BR286" t="str">
            <v>SA</v>
          </cell>
          <cell r="BS286" t="str">
            <v>SA</v>
          </cell>
          <cell r="BT286">
            <v>5930</v>
          </cell>
          <cell r="BU286">
            <v>6293</v>
          </cell>
          <cell r="BV286">
            <v>6548</v>
          </cell>
          <cell r="BW286">
            <v>1370</v>
          </cell>
          <cell r="BX286">
            <v>1370</v>
          </cell>
          <cell r="BY286">
            <v>1370</v>
          </cell>
          <cell r="BZ286">
            <v>1480</v>
          </cell>
          <cell r="CA286">
            <v>1480</v>
          </cell>
          <cell r="CB286">
            <v>1480</v>
          </cell>
          <cell r="CC286">
            <v>0.42</v>
          </cell>
          <cell r="CD286">
            <v>0.44500000000000001</v>
          </cell>
          <cell r="CE286">
            <v>0.46400000000000002</v>
          </cell>
          <cell r="CF286">
            <v>0.38900000000000001</v>
          </cell>
          <cell r="CG286">
            <v>0.41199999999999998</v>
          </cell>
          <cell r="CH286">
            <v>0.42899999999999999</v>
          </cell>
          <cell r="CI286" t="str">
            <v>B</v>
          </cell>
          <cell r="CJ286" t="str">
            <v>B</v>
          </cell>
          <cell r="CK286" t="str">
            <v>B</v>
          </cell>
          <cell r="CL286" t="str">
            <v>N</v>
          </cell>
        </row>
        <row r="287">
          <cell r="B287" t="str">
            <v>10820</v>
          </cell>
          <cell r="C287" t="str">
            <v>TREIMAN BLVD (US301/SR35)</v>
          </cell>
          <cell r="D287" t="str">
            <v>CORTEZ BLVD (SR50)</v>
          </cell>
          <cell r="E287" t="str">
            <v>RIDGE MANOR BLVD</v>
          </cell>
          <cell r="F287" t="str">
            <v>085307: 080008</v>
          </cell>
          <cell r="G287" t="str">
            <v>E</v>
          </cell>
          <cell r="H287">
            <v>1.02</v>
          </cell>
          <cell r="I287">
            <v>158</v>
          </cell>
          <cell r="J287">
            <v>161</v>
          </cell>
          <cell r="K287">
            <v>163</v>
          </cell>
          <cell r="L287" t="str">
            <v>T</v>
          </cell>
          <cell r="M287" t="str">
            <v>T</v>
          </cell>
          <cell r="N287" t="str">
            <v>T</v>
          </cell>
          <cell r="O287" t="str">
            <v>C</v>
          </cell>
          <cell r="P287" t="str">
            <v>C</v>
          </cell>
          <cell r="Q287" t="str">
            <v>C</v>
          </cell>
          <cell r="R287" t="str">
            <v>NA</v>
          </cell>
          <cell r="S287" t="str">
            <v>NA</v>
          </cell>
          <cell r="T287" t="str">
            <v>NA</v>
          </cell>
          <cell r="U287">
            <v>5</v>
          </cell>
          <cell r="V287">
            <v>5</v>
          </cell>
          <cell r="W287">
            <v>5</v>
          </cell>
          <cell r="X287" t="str">
            <v>SR</v>
          </cell>
          <cell r="Y287" t="str">
            <v>SR</v>
          </cell>
          <cell r="Z287" t="str">
            <v>SR</v>
          </cell>
          <cell r="AA287">
            <v>0</v>
          </cell>
          <cell r="AB287">
            <v>0</v>
          </cell>
          <cell r="AC287">
            <v>0</v>
          </cell>
          <cell r="AD287" t="str">
            <v>N</v>
          </cell>
          <cell r="AE287" t="str">
            <v>N</v>
          </cell>
          <cell r="AF287" t="str">
            <v>N</v>
          </cell>
          <cell r="AG287" t="str">
            <v>2U</v>
          </cell>
          <cell r="AH287" t="str">
            <v>2U</v>
          </cell>
          <cell r="AI287" t="str">
            <v>2U</v>
          </cell>
          <cell r="AJ287">
            <v>0</v>
          </cell>
          <cell r="AK287">
            <v>0</v>
          </cell>
          <cell r="AL287">
            <v>0</v>
          </cell>
          <cell r="AM287">
            <v>9.8000000000000004E-2</v>
          </cell>
          <cell r="AN287">
            <v>9.8000000000000004E-2</v>
          </cell>
          <cell r="AO287">
            <v>9.8000000000000004E-2</v>
          </cell>
          <cell r="AP287">
            <v>0.55000000000000004</v>
          </cell>
          <cell r="AQ287">
            <v>0.55000000000000004</v>
          </cell>
          <cell r="AR287">
            <v>0.55000000000000004</v>
          </cell>
          <cell r="AS287">
            <v>0.88</v>
          </cell>
          <cell r="AT287">
            <v>0.88</v>
          </cell>
          <cell r="AU287">
            <v>0.88</v>
          </cell>
          <cell r="AV287">
            <v>4838</v>
          </cell>
          <cell r="AW287">
            <v>5134</v>
          </cell>
          <cell r="AX287">
            <v>5341</v>
          </cell>
          <cell r="AY287">
            <v>474</v>
          </cell>
          <cell r="AZ287">
            <v>503</v>
          </cell>
          <cell r="BA287">
            <v>523</v>
          </cell>
          <cell r="BB287">
            <v>592</v>
          </cell>
          <cell r="BC287">
            <v>592</v>
          </cell>
          <cell r="BD287">
            <v>592</v>
          </cell>
          <cell r="BE287">
            <v>2025</v>
          </cell>
          <cell r="BF287">
            <v>2025</v>
          </cell>
          <cell r="BG287">
            <v>2025</v>
          </cell>
          <cell r="BH287">
            <v>0.80100000000000005</v>
          </cell>
          <cell r="BI287">
            <v>0.85</v>
          </cell>
          <cell r="BJ287">
            <v>0.88300000000000001</v>
          </cell>
          <cell r="BK287">
            <v>0.23400000000000001</v>
          </cell>
          <cell r="BL287">
            <v>0.248</v>
          </cell>
          <cell r="BM287">
            <v>0.25800000000000001</v>
          </cell>
          <cell r="BN287" t="str">
            <v>C</v>
          </cell>
          <cell r="BO287" t="str">
            <v>C</v>
          </cell>
          <cell r="BP287" t="str">
            <v>C</v>
          </cell>
          <cell r="BQ287" t="str">
            <v>NA</v>
          </cell>
          <cell r="BR287" t="str">
            <v>NA</v>
          </cell>
          <cell r="BS287" t="str">
            <v>NA</v>
          </cell>
          <cell r="BT287">
            <v>3797</v>
          </cell>
          <cell r="BU287">
            <v>4030</v>
          </cell>
          <cell r="BV287">
            <v>4192</v>
          </cell>
          <cell r="BW287">
            <v>790</v>
          </cell>
          <cell r="BX287">
            <v>790</v>
          </cell>
          <cell r="BY287">
            <v>790</v>
          </cell>
          <cell r="BZ287">
            <v>2700</v>
          </cell>
          <cell r="CA287">
            <v>2700</v>
          </cell>
          <cell r="CB287">
            <v>2700</v>
          </cell>
          <cell r="CC287">
            <v>0.47099999999999997</v>
          </cell>
          <cell r="CD287">
            <v>0.5</v>
          </cell>
          <cell r="CE287">
            <v>0.52</v>
          </cell>
          <cell r="CF287">
            <v>0.13800000000000001</v>
          </cell>
          <cell r="CG287">
            <v>0.14599999999999999</v>
          </cell>
          <cell r="CH287">
            <v>0.152</v>
          </cell>
          <cell r="CI287" t="str">
            <v>B</v>
          </cell>
          <cell r="CJ287" t="str">
            <v>B</v>
          </cell>
          <cell r="CK287" t="str">
            <v>B</v>
          </cell>
          <cell r="CL287" t="str">
            <v>N</v>
          </cell>
        </row>
        <row r="288">
          <cell r="B288" t="str">
            <v>10830</v>
          </cell>
          <cell r="C288" t="str">
            <v>TREIMAN BLVD (US301/SR35)</v>
          </cell>
          <cell r="D288" t="str">
            <v>RIDGE MANOR BLVD</v>
          </cell>
          <cell r="E288" t="str">
            <v>SUMTER COUNTY LINE</v>
          </cell>
          <cell r="F288" t="str">
            <v>085307</v>
          </cell>
          <cell r="G288" t="str">
            <v>E</v>
          </cell>
          <cell r="H288">
            <v>1.02</v>
          </cell>
          <cell r="I288">
            <v>158</v>
          </cell>
          <cell r="J288">
            <v>161</v>
          </cell>
          <cell r="K288">
            <v>163</v>
          </cell>
          <cell r="L288" t="str">
            <v>T</v>
          </cell>
          <cell r="M288" t="str">
            <v>T</v>
          </cell>
          <cell r="N288" t="str">
            <v>T</v>
          </cell>
          <cell r="O288" t="str">
            <v>C</v>
          </cell>
          <cell r="P288" t="str">
            <v>C</v>
          </cell>
          <cell r="Q288" t="str">
            <v>C</v>
          </cell>
          <cell r="R288" t="str">
            <v>NA</v>
          </cell>
          <cell r="S288" t="str">
            <v>NA</v>
          </cell>
          <cell r="T288" t="str">
            <v>NA</v>
          </cell>
          <cell r="U288">
            <v>5</v>
          </cell>
          <cell r="V288">
            <v>5</v>
          </cell>
          <cell r="W288">
            <v>5</v>
          </cell>
          <cell r="X288" t="str">
            <v>SR</v>
          </cell>
          <cell r="Y288" t="str">
            <v>SR</v>
          </cell>
          <cell r="Z288" t="str">
            <v>SR</v>
          </cell>
          <cell r="AA288">
            <v>0</v>
          </cell>
          <cell r="AB288">
            <v>0</v>
          </cell>
          <cell r="AC288">
            <v>0</v>
          </cell>
          <cell r="AD288" t="str">
            <v>N</v>
          </cell>
          <cell r="AE288" t="str">
            <v>N</v>
          </cell>
          <cell r="AF288" t="str">
            <v>N</v>
          </cell>
          <cell r="AG288" t="str">
            <v>2U</v>
          </cell>
          <cell r="AH288" t="str">
            <v>2U</v>
          </cell>
          <cell r="AI288" t="str">
            <v>2U</v>
          </cell>
          <cell r="AJ288">
            <v>0</v>
          </cell>
          <cell r="AK288">
            <v>0</v>
          </cell>
          <cell r="AL288">
            <v>0</v>
          </cell>
          <cell r="AM288">
            <v>9.8000000000000004E-2</v>
          </cell>
          <cell r="AN288">
            <v>9.8000000000000004E-2</v>
          </cell>
          <cell r="AO288">
            <v>9.8000000000000004E-2</v>
          </cell>
          <cell r="AP288">
            <v>0.55000000000000004</v>
          </cell>
          <cell r="AQ288">
            <v>0.55000000000000004</v>
          </cell>
          <cell r="AR288">
            <v>0.55000000000000004</v>
          </cell>
          <cell r="AS288">
            <v>0.88</v>
          </cell>
          <cell r="AT288">
            <v>0.88</v>
          </cell>
          <cell r="AU288">
            <v>0.88</v>
          </cell>
          <cell r="AV288">
            <v>3745</v>
          </cell>
          <cell r="AW288">
            <v>3975</v>
          </cell>
          <cell r="AX288">
            <v>4135</v>
          </cell>
          <cell r="AY288">
            <v>367</v>
          </cell>
          <cell r="AZ288">
            <v>390</v>
          </cell>
          <cell r="BA288">
            <v>405</v>
          </cell>
          <cell r="BB288">
            <v>592</v>
          </cell>
          <cell r="BC288">
            <v>592</v>
          </cell>
          <cell r="BD288">
            <v>592</v>
          </cell>
          <cell r="BE288">
            <v>2025</v>
          </cell>
          <cell r="BF288">
            <v>2025</v>
          </cell>
          <cell r="BG288">
            <v>2025</v>
          </cell>
          <cell r="BH288">
            <v>0.62</v>
          </cell>
          <cell r="BI288">
            <v>0.65900000000000003</v>
          </cell>
          <cell r="BJ288">
            <v>0.68400000000000005</v>
          </cell>
          <cell r="BK288">
            <v>0.18099999999999999</v>
          </cell>
          <cell r="BL288">
            <v>0.193</v>
          </cell>
          <cell r="BM288">
            <v>0.2</v>
          </cell>
          <cell r="BN288" t="str">
            <v>C</v>
          </cell>
          <cell r="BO288" t="str">
            <v>C</v>
          </cell>
          <cell r="BP288" t="str">
            <v>C</v>
          </cell>
          <cell r="BQ288" t="str">
            <v>NA</v>
          </cell>
          <cell r="BR288" t="str">
            <v>NA</v>
          </cell>
          <cell r="BS288" t="str">
            <v>NA</v>
          </cell>
          <cell r="BT288">
            <v>3797</v>
          </cell>
          <cell r="BU288">
            <v>4030</v>
          </cell>
          <cell r="BV288">
            <v>4192</v>
          </cell>
          <cell r="BW288">
            <v>790</v>
          </cell>
          <cell r="BX288">
            <v>790</v>
          </cell>
          <cell r="BY288">
            <v>790</v>
          </cell>
          <cell r="BZ288">
            <v>2700</v>
          </cell>
          <cell r="CA288">
            <v>2700</v>
          </cell>
          <cell r="CB288">
            <v>2700</v>
          </cell>
          <cell r="CC288">
            <v>0.47099999999999997</v>
          </cell>
          <cell r="CD288">
            <v>0.5</v>
          </cell>
          <cell r="CE288">
            <v>0.52</v>
          </cell>
          <cell r="CF288">
            <v>0.13800000000000001</v>
          </cell>
          <cell r="CG288">
            <v>0.14599999999999999</v>
          </cell>
          <cell r="CH288">
            <v>0.152</v>
          </cell>
          <cell r="CI288" t="str">
            <v>B</v>
          </cell>
          <cell r="CJ288" t="str">
            <v>B</v>
          </cell>
          <cell r="CK288" t="str">
            <v>B</v>
          </cell>
          <cell r="CL288" t="str">
            <v>N</v>
          </cell>
        </row>
        <row r="289">
          <cell r="B289" t="str">
            <v>10840</v>
          </cell>
          <cell r="C289" t="str">
            <v>US19 (SR55)</v>
          </cell>
          <cell r="D289" t="str">
            <v>COUNTY LINE RD</v>
          </cell>
          <cell r="E289" t="str">
            <v>APPLEGATE DR</v>
          </cell>
          <cell r="F289" t="str">
            <v>085300</v>
          </cell>
          <cell r="G289" t="str">
            <v>E</v>
          </cell>
          <cell r="H289">
            <v>1.02</v>
          </cell>
          <cell r="I289">
            <v>159</v>
          </cell>
          <cell r="J289">
            <v>162</v>
          </cell>
          <cell r="K289">
            <v>164</v>
          </cell>
          <cell r="L289" t="str">
            <v>T</v>
          </cell>
          <cell r="M289" t="str">
            <v>T</v>
          </cell>
          <cell r="N289" t="str">
            <v>T</v>
          </cell>
          <cell r="O289" t="str">
            <v>C</v>
          </cell>
          <cell r="P289" t="str">
            <v>C</v>
          </cell>
          <cell r="Q289" t="str">
            <v>C</v>
          </cell>
          <cell r="R289" t="str">
            <v>SA</v>
          </cell>
          <cell r="S289" t="str">
            <v>SA</v>
          </cell>
          <cell r="T289" t="str">
            <v>SA</v>
          </cell>
          <cell r="U289">
            <v>2</v>
          </cell>
          <cell r="V289">
            <v>2</v>
          </cell>
          <cell r="W289">
            <v>2</v>
          </cell>
          <cell r="X289" t="str">
            <v>SR</v>
          </cell>
          <cell r="Y289" t="str">
            <v>SR</v>
          </cell>
          <cell r="Z289" t="str">
            <v>SR</v>
          </cell>
          <cell r="AA289">
            <v>1</v>
          </cell>
          <cell r="AB289">
            <v>1</v>
          </cell>
          <cell r="AC289">
            <v>1</v>
          </cell>
          <cell r="AD289" t="str">
            <v>H</v>
          </cell>
          <cell r="AE289" t="str">
            <v>H</v>
          </cell>
          <cell r="AF289" t="str">
            <v>H</v>
          </cell>
          <cell r="AG289" t="str">
            <v>6D</v>
          </cell>
          <cell r="AH289" t="str">
            <v>6D</v>
          </cell>
          <cell r="AI289" t="str">
            <v>6D</v>
          </cell>
          <cell r="AJ289">
            <v>1</v>
          </cell>
          <cell r="AK289">
            <v>1</v>
          </cell>
          <cell r="AL289">
            <v>1</v>
          </cell>
          <cell r="AM289">
            <v>9.7000000000000003E-2</v>
          </cell>
          <cell r="AN289">
            <v>9.7000000000000003E-2</v>
          </cell>
          <cell r="AO289">
            <v>9.7000000000000003E-2</v>
          </cell>
          <cell r="AP289">
            <v>0.55000000000000004</v>
          </cell>
          <cell r="AQ289">
            <v>0.55000000000000004</v>
          </cell>
          <cell r="AR289">
            <v>0.55000000000000004</v>
          </cell>
          <cell r="AS289">
            <v>0.92500000000000004</v>
          </cell>
          <cell r="AT289">
            <v>0.92500000000000004</v>
          </cell>
          <cell r="AU289">
            <v>0.92500000000000004</v>
          </cell>
          <cell r="AV289">
            <v>37975</v>
          </cell>
          <cell r="AW289">
            <v>40299</v>
          </cell>
          <cell r="AX289">
            <v>41927</v>
          </cell>
          <cell r="AY289">
            <v>3684</v>
          </cell>
          <cell r="AZ289">
            <v>3909</v>
          </cell>
          <cell r="BA289">
            <v>4067</v>
          </cell>
          <cell r="BB289">
            <v>5200</v>
          </cell>
          <cell r="BC289">
            <v>5200</v>
          </cell>
          <cell r="BD289">
            <v>5200</v>
          </cell>
          <cell r="BE289">
            <v>5360</v>
          </cell>
          <cell r="BF289">
            <v>5360</v>
          </cell>
          <cell r="BG289">
            <v>5360</v>
          </cell>
          <cell r="BH289">
            <v>0.70799999999999996</v>
          </cell>
          <cell r="BI289">
            <v>0.752</v>
          </cell>
          <cell r="BJ289">
            <v>0.78200000000000003</v>
          </cell>
          <cell r="BK289">
            <v>0.68700000000000006</v>
          </cell>
          <cell r="BL289">
            <v>0.72899999999999998</v>
          </cell>
          <cell r="BM289">
            <v>0.75900000000000001</v>
          </cell>
          <cell r="BN289" t="str">
            <v>B</v>
          </cell>
          <cell r="BO289" t="str">
            <v>B</v>
          </cell>
          <cell r="BP289" t="str">
            <v>B</v>
          </cell>
          <cell r="BQ289" t="str">
            <v>SA</v>
          </cell>
          <cell r="BR289" t="str">
            <v>SA</v>
          </cell>
          <cell r="BS289" t="str">
            <v>SA</v>
          </cell>
          <cell r="BT289">
            <v>38422</v>
          </cell>
          <cell r="BU289">
            <v>40758</v>
          </cell>
          <cell r="BV289">
            <v>42394</v>
          </cell>
          <cell r="BW289">
            <v>5200</v>
          </cell>
          <cell r="BX289">
            <v>5200</v>
          </cell>
          <cell r="BY289">
            <v>5200</v>
          </cell>
          <cell r="BZ289">
            <v>5360</v>
          </cell>
          <cell r="CA289">
            <v>5360</v>
          </cell>
          <cell r="CB289">
            <v>5360</v>
          </cell>
          <cell r="CC289">
            <v>0.71699999999999997</v>
          </cell>
          <cell r="CD289">
            <v>0.76</v>
          </cell>
          <cell r="CE289">
            <v>0.79100000000000004</v>
          </cell>
          <cell r="CF289">
            <v>0.69499999999999995</v>
          </cell>
          <cell r="CG289">
            <v>0.73799999999999999</v>
          </cell>
          <cell r="CH289">
            <v>0.76700000000000002</v>
          </cell>
          <cell r="CI289" t="str">
            <v>B</v>
          </cell>
          <cell r="CJ289" t="str">
            <v>B</v>
          </cell>
          <cell r="CK289" t="str">
            <v>B</v>
          </cell>
          <cell r="CL289" t="str">
            <v>N</v>
          </cell>
        </row>
        <row r="290">
          <cell r="B290" t="str">
            <v>10850</v>
          </cell>
          <cell r="C290" t="str">
            <v>US19 (SR55)</v>
          </cell>
          <cell r="D290" t="str">
            <v>APPLEGATE DR</v>
          </cell>
          <cell r="E290" t="str">
            <v>SPRING HILL DR</v>
          </cell>
          <cell r="F290" t="str">
            <v>080036</v>
          </cell>
          <cell r="G290" t="str">
            <v>B</v>
          </cell>
          <cell r="H290">
            <v>1.0193000000000001</v>
          </cell>
          <cell r="I290">
            <v>159</v>
          </cell>
          <cell r="J290">
            <v>162</v>
          </cell>
          <cell r="K290">
            <v>164</v>
          </cell>
          <cell r="L290" t="str">
            <v>T</v>
          </cell>
          <cell r="M290" t="str">
            <v>T</v>
          </cell>
          <cell r="N290" t="str">
            <v>T</v>
          </cell>
          <cell r="O290" t="str">
            <v>C</v>
          </cell>
          <cell r="P290" t="str">
            <v>C</v>
          </cell>
          <cell r="Q290" t="str">
            <v>C</v>
          </cell>
          <cell r="R290" t="str">
            <v>SA</v>
          </cell>
          <cell r="S290" t="str">
            <v>SA</v>
          </cell>
          <cell r="T290" t="str">
            <v>SA</v>
          </cell>
          <cell r="U290">
            <v>2</v>
          </cell>
          <cell r="V290">
            <v>2</v>
          </cell>
          <cell r="W290">
            <v>2</v>
          </cell>
          <cell r="X290" t="str">
            <v>SR</v>
          </cell>
          <cell r="Y290" t="str">
            <v>SR</v>
          </cell>
          <cell r="Z290" t="str">
            <v>SR</v>
          </cell>
          <cell r="AA290">
            <v>1</v>
          </cell>
          <cell r="AB290">
            <v>1</v>
          </cell>
          <cell r="AC290">
            <v>1</v>
          </cell>
          <cell r="AD290" t="str">
            <v>H</v>
          </cell>
          <cell r="AE290" t="str">
            <v>H</v>
          </cell>
          <cell r="AF290" t="str">
            <v>H</v>
          </cell>
          <cell r="AG290" t="str">
            <v>6D</v>
          </cell>
          <cell r="AH290" t="str">
            <v>6D</v>
          </cell>
          <cell r="AI290" t="str">
            <v>6D</v>
          </cell>
          <cell r="AJ290">
            <v>1</v>
          </cell>
          <cell r="AK290">
            <v>1</v>
          </cell>
          <cell r="AL290">
            <v>1</v>
          </cell>
          <cell r="AM290">
            <v>9.7000000000000003E-2</v>
          </cell>
          <cell r="AN290">
            <v>9.7000000000000003E-2</v>
          </cell>
          <cell r="AO290">
            <v>9.7000000000000003E-2</v>
          </cell>
          <cell r="AP290">
            <v>0.55000000000000004</v>
          </cell>
          <cell r="AQ290">
            <v>0.55000000000000004</v>
          </cell>
          <cell r="AR290">
            <v>0.55000000000000004</v>
          </cell>
          <cell r="AS290">
            <v>0.92500000000000004</v>
          </cell>
          <cell r="AT290">
            <v>0.92500000000000004</v>
          </cell>
          <cell r="AU290">
            <v>0.92500000000000004</v>
          </cell>
          <cell r="AV290">
            <v>40520</v>
          </cell>
          <cell r="AW290">
            <v>42912</v>
          </cell>
          <cell r="AX290">
            <v>44584</v>
          </cell>
          <cell r="AY290">
            <v>3930</v>
          </cell>
          <cell r="AZ290">
            <v>4162</v>
          </cell>
          <cell r="BA290">
            <v>4325</v>
          </cell>
          <cell r="BB290">
            <v>3790</v>
          </cell>
          <cell r="BC290">
            <v>3790</v>
          </cell>
          <cell r="BD290">
            <v>3790</v>
          </cell>
          <cell r="BE290">
            <v>5150</v>
          </cell>
          <cell r="BF290">
            <v>5150</v>
          </cell>
          <cell r="BG290">
            <v>5150</v>
          </cell>
          <cell r="BH290">
            <v>1.0369999999999999</v>
          </cell>
          <cell r="BI290">
            <v>1.0980000000000001</v>
          </cell>
          <cell r="BJ290">
            <v>1.141</v>
          </cell>
          <cell r="BK290">
            <v>0.76300000000000001</v>
          </cell>
          <cell r="BL290">
            <v>0.80800000000000005</v>
          </cell>
          <cell r="BM290">
            <v>0.84</v>
          </cell>
          <cell r="BN290" t="str">
            <v>D</v>
          </cell>
          <cell r="BO290" t="str">
            <v>D</v>
          </cell>
          <cell r="BP290" t="str">
            <v>D</v>
          </cell>
          <cell r="BQ290" t="str">
            <v>SA</v>
          </cell>
          <cell r="BR290" t="str">
            <v>SA</v>
          </cell>
          <cell r="BS290" t="str">
            <v>SA</v>
          </cell>
          <cell r="BT290">
            <v>38422</v>
          </cell>
          <cell r="BU290">
            <v>40758</v>
          </cell>
          <cell r="BV290">
            <v>42394</v>
          </cell>
          <cell r="BW290">
            <v>5200</v>
          </cell>
          <cell r="BX290">
            <v>5200</v>
          </cell>
          <cell r="BY290">
            <v>5200</v>
          </cell>
          <cell r="BZ290">
            <v>5360</v>
          </cell>
          <cell r="CA290">
            <v>5360</v>
          </cell>
          <cell r="CB290">
            <v>5360</v>
          </cell>
          <cell r="CC290">
            <v>0.71699999999999997</v>
          </cell>
          <cell r="CD290">
            <v>0.76</v>
          </cell>
          <cell r="CE290">
            <v>0.79100000000000004</v>
          </cell>
          <cell r="CF290">
            <v>0.69499999999999995</v>
          </cell>
          <cell r="CG290">
            <v>0.73799999999999999</v>
          </cell>
          <cell r="CH290">
            <v>0.76700000000000002</v>
          </cell>
          <cell r="CI290" t="str">
            <v>B</v>
          </cell>
          <cell r="CJ290" t="str">
            <v>B</v>
          </cell>
          <cell r="CK290" t="str">
            <v>B</v>
          </cell>
          <cell r="CL290" t="str">
            <v>N</v>
          </cell>
        </row>
        <row r="291">
          <cell r="B291" t="str">
            <v>10860.3</v>
          </cell>
          <cell r="C291" t="str">
            <v>US19 (SR55)</v>
          </cell>
          <cell r="D291" t="str">
            <v>SPRING HILL DR</v>
          </cell>
          <cell r="E291" t="str">
            <v>TRENTON</v>
          </cell>
          <cell r="F291" t="str">
            <v>080036</v>
          </cell>
          <cell r="G291" t="str">
            <v>B</v>
          </cell>
          <cell r="H291">
            <v>1.0193000000000001</v>
          </cell>
          <cell r="I291">
            <v>160</v>
          </cell>
          <cell r="J291">
            <v>163</v>
          </cell>
          <cell r="K291">
            <v>165</v>
          </cell>
          <cell r="L291" t="str">
            <v>T</v>
          </cell>
          <cell r="M291" t="str">
            <v>T</v>
          </cell>
          <cell r="N291" t="str">
            <v>T</v>
          </cell>
          <cell r="O291" t="str">
            <v>C</v>
          </cell>
          <cell r="P291" t="str">
            <v>C</v>
          </cell>
          <cell r="Q291" t="str">
            <v>C</v>
          </cell>
          <cell r="R291" t="str">
            <v>SA</v>
          </cell>
          <cell r="S291" t="str">
            <v>SA</v>
          </cell>
          <cell r="T291" t="str">
            <v>SA</v>
          </cell>
          <cell r="U291">
            <v>2</v>
          </cell>
          <cell r="V291">
            <v>2</v>
          </cell>
          <cell r="W291">
            <v>2</v>
          </cell>
          <cell r="X291" t="str">
            <v>SR</v>
          </cell>
          <cell r="Y291" t="str">
            <v>SR</v>
          </cell>
          <cell r="Z291" t="str">
            <v>SR</v>
          </cell>
          <cell r="AA291">
            <v>1</v>
          </cell>
          <cell r="AB291">
            <v>1</v>
          </cell>
          <cell r="AC291">
            <v>1</v>
          </cell>
          <cell r="AD291" t="str">
            <v>H</v>
          </cell>
          <cell r="AE291" t="str">
            <v>H</v>
          </cell>
          <cell r="AF291" t="str">
            <v>H</v>
          </cell>
          <cell r="AG291" t="str">
            <v>6D</v>
          </cell>
          <cell r="AH291" t="str">
            <v>6D</v>
          </cell>
          <cell r="AI291" t="str">
            <v>6D</v>
          </cell>
          <cell r="AJ291">
            <v>1</v>
          </cell>
          <cell r="AK291">
            <v>1</v>
          </cell>
          <cell r="AL291">
            <v>1</v>
          </cell>
          <cell r="AM291">
            <v>9.7000000000000003E-2</v>
          </cell>
          <cell r="AN291">
            <v>9.7000000000000003E-2</v>
          </cell>
          <cell r="AO291">
            <v>9.7000000000000003E-2</v>
          </cell>
          <cell r="AP291">
            <v>0.55000000000000004</v>
          </cell>
          <cell r="AQ291">
            <v>0.55000000000000004</v>
          </cell>
          <cell r="AR291">
            <v>0.55000000000000004</v>
          </cell>
          <cell r="AS291">
            <v>0.92500000000000004</v>
          </cell>
          <cell r="AT291">
            <v>0.92500000000000004</v>
          </cell>
          <cell r="AU291">
            <v>0.92500000000000004</v>
          </cell>
          <cell r="AV291">
            <v>40520</v>
          </cell>
          <cell r="AW291">
            <v>42912</v>
          </cell>
          <cell r="AX291">
            <v>44584</v>
          </cell>
          <cell r="AY291">
            <v>3930</v>
          </cell>
          <cell r="AZ291">
            <v>4162</v>
          </cell>
          <cell r="BA291">
            <v>4325</v>
          </cell>
          <cell r="BB291">
            <v>5200</v>
          </cell>
          <cell r="BC291">
            <v>5200</v>
          </cell>
          <cell r="BD291">
            <v>5200</v>
          </cell>
          <cell r="BE291">
            <v>5360</v>
          </cell>
          <cell r="BF291">
            <v>5360</v>
          </cell>
          <cell r="BG291">
            <v>5360</v>
          </cell>
          <cell r="BH291">
            <v>0.75600000000000001</v>
          </cell>
          <cell r="BI291">
            <v>0.8</v>
          </cell>
          <cell r="BJ291">
            <v>0.83199999999999996</v>
          </cell>
          <cell r="BK291">
            <v>0.73299999999999998</v>
          </cell>
          <cell r="BL291">
            <v>0.77600000000000002</v>
          </cell>
          <cell r="BM291">
            <v>0.80700000000000005</v>
          </cell>
          <cell r="BN291" t="str">
            <v>B</v>
          </cell>
          <cell r="BO291" t="str">
            <v>B</v>
          </cell>
          <cell r="BP291" t="str">
            <v>B</v>
          </cell>
          <cell r="BQ291" t="str">
            <v>SA</v>
          </cell>
          <cell r="BR291" t="str">
            <v>SA</v>
          </cell>
          <cell r="BS291" t="str">
            <v>SA</v>
          </cell>
          <cell r="BT291">
            <v>37932</v>
          </cell>
          <cell r="BU291">
            <v>39634</v>
          </cell>
          <cell r="BV291">
            <v>40823</v>
          </cell>
          <cell r="BW291">
            <v>5200</v>
          </cell>
          <cell r="BX291">
            <v>5200</v>
          </cell>
          <cell r="BY291">
            <v>5200</v>
          </cell>
          <cell r="BZ291">
            <v>5360</v>
          </cell>
          <cell r="CA291">
            <v>5360</v>
          </cell>
          <cell r="CB291">
            <v>5360</v>
          </cell>
          <cell r="CC291">
            <v>0.70799999999999996</v>
          </cell>
          <cell r="CD291">
            <v>0.73899999999999999</v>
          </cell>
          <cell r="CE291">
            <v>0.76200000000000001</v>
          </cell>
          <cell r="CF291">
            <v>0.68600000000000005</v>
          </cell>
          <cell r="CG291">
            <v>0.71699999999999997</v>
          </cell>
          <cell r="CH291">
            <v>0.73899999999999999</v>
          </cell>
          <cell r="CI291" t="str">
            <v>B</v>
          </cell>
          <cell r="CJ291" t="str">
            <v>B</v>
          </cell>
          <cell r="CK291" t="str">
            <v>B</v>
          </cell>
          <cell r="CL291" t="str">
            <v>N</v>
          </cell>
        </row>
        <row r="292">
          <cell r="B292" t="str">
            <v>10860.4</v>
          </cell>
          <cell r="C292" t="str">
            <v>US19 (SR55)</v>
          </cell>
          <cell r="D292" t="str">
            <v>TRENTON</v>
          </cell>
          <cell r="E292" t="str">
            <v>TIMBER PINES DR</v>
          </cell>
          <cell r="F292" t="str">
            <v>085104: 080283</v>
          </cell>
          <cell r="G292" t="str">
            <v>E</v>
          </cell>
          <cell r="H292">
            <v>1.02</v>
          </cell>
          <cell r="I292">
            <v>160</v>
          </cell>
          <cell r="J292">
            <v>163</v>
          </cell>
          <cell r="K292">
            <v>165</v>
          </cell>
          <cell r="L292" t="str">
            <v>T</v>
          </cell>
          <cell r="M292" t="str">
            <v>T</v>
          </cell>
          <cell r="N292" t="str">
            <v>T</v>
          </cell>
          <cell r="O292" t="str">
            <v>C</v>
          </cell>
          <cell r="P292" t="str">
            <v>C</v>
          </cell>
          <cell r="Q292" t="str">
            <v>C</v>
          </cell>
          <cell r="R292" t="str">
            <v>SA</v>
          </cell>
          <cell r="S292" t="str">
            <v>SA</v>
          </cell>
          <cell r="T292" t="str">
            <v>SA</v>
          </cell>
          <cell r="U292">
            <v>2</v>
          </cell>
          <cell r="V292">
            <v>2</v>
          </cell>
          <cell r="W292">
            <v>2</v>
          </cell>
          <cell r="X292" t="str">
            <v>SR</v>
          </cell>
          <cell r="Y292" t="str">
            <v>SR</v>
          </cell>
          <cell r="Z292" t="str">
            <v>SR</v>
          </cell>
          <cell r="AA292">
            <v>1</v>
          </cell>
          <cell r="AB292">
            <v>1</v>
          </cell>
          <cell r="AC292">
            <v>1</v>
          </cell>
          <cell r="AD292" t="str">
            <v>H</v>
          </cell>
          <cell r="AE292" t="str">
            <v>H</v>
          </cell>
          <cell r="AF292" t="str">
            <v>H</v>
          </cell>
          <cell r="AG292" t="str">
            <v>6D</v>
          </cell>
          <cell r="AH292" t="str">
            <v>6D</v>
          </cell>
          <cell r="AI292" t="str">
            <v>6D</v>
          </cell>
          <cell r="AJ292">
            <v>0</v>
          </cell>
          <cell r="AK292">
            <v>0</v>
          </cell>
          <cell r="AL292">
            <v>0</v>
          </cell>
          <cell r="AM292">
            <v>9.7000000000000003E-2</v>
          </cell>
          <cell r="AN292">
            <v>9.7000000000000003E-2</v>
          </cell>
          <cell r="AO292">
            <v>9.7000000000000003E-2</v>
          </cell>
          <cell r="AP292">
            <v>0.55000000000000004</v>
          </cell>
          <cell r="AQ292">
            <v>0.55000000000000004</v>
          </cell>
          <cell r="AR292">
            <v>0.55000000000000004</v>
          </cell>
          <cell r="AS292">
            <v>0.92500000000000004</v>
          </cell>
          <cell r="AT292">
            <v>0.92500000000000004</v>
          </cell>
          <cell r="AU292">
            <v>0.92500000000000004</v>
          </cell>
          <cell r="AV292">
            <v>31679</v>
          </cell>
          <cell r="AW292">
            <v>33618</v>
          </cell>
          <cell r="AX292">
            <v>34976</v>
          </cell>
          <cell r="AY292">
            <v>3073</v>
          </cell>
          <cell r="AZ292">
            <v>3261</v>
          </cell>
          <cell r="BA292">
            <v>3393</v>
          </cell>
          <cell r="BB292">
            <v>5200</v>
          </cell>
          <cell r="BC292">
            <v>5200</v>
          </cell>
          <cell r="BD292">
            <v>5200</v>
          </cell>
          <cell r="BE292">
            <v>5360</v>
          </cell>
          <cell r="BF292">
            <v>5360</v>
          </cell>
          <cell r="BG292">
            <v>5360</v>
          </cell>
          <cell r="BH292">
            <v>0.59099999999999997</v>
          </cell>
          <cell r="BI292">
            <v>0.627</v>
          </cell>
          <cell r="BJ292">
            <v>0.65200000000000002</v>
          </cell>
          <cell r="BK292">
            <v>0.57299999999999995</v>
          </cell>
          <cell r="BL292">
            <v>0.60799999999999998</v>
          </cell>
          <cell r="BM292">
            <v>0.63300000000000001</v>
          </cell>
          <cell r="BN292" t="str">
            <v>B</v>
          </cell>
          <cell r="BO292" t="str">
            <v>B</v>
          </cell>
          <cell r="BP292" t="str">
            <v>B</v>
          </cell>
          <cell r="BQ292" t="str">
            <v>SA</v>
          </cell>
          <cell r="BR292" t="str">
            <v>SA</v>
          </cell>
          <cell r="BS292" t="str">
            <v>SA</v>
          </cell>
          <cell r="BT292">
            <v>37932</v>
          </cell>
          <cell r="BU292">
            <v>39634</v>
          </cell>
          <cell r="BV292">
            <v>40823</v>
          </cell>
          <cell r="BW292">
            <v>5200</v>
          </cell>
          <cell r="BX292">
            <v>5200</v>
          </cell>
          <cell r="BY292">
            <v>5200</v>
          </cell>
          <cell r="BZ292">
            <v>5360</v>
          </cell>
          <cell r="CA292">
            <v>5360</v>
          </cell>
          <cell r="CB292">
            <v>5360</v>
          </cell>
          <cell r="CC292">
            <v>0.70799999999999996</v>
          </cell>
          <cell r="CD292">
            <v>0.73899999999999999</v>
          </cell>
          <cell r="CE292">
            <v>0.76200000000000001</v>
          </cell>
          <cell r="CF292">
            <v>0.68600000000000005</v>
          </cell>
          <cell r="CG292">
            <v>0.71699999999999997</v>
          </cell>
          <cell r="CH292">
            <v>0.73899999999999999</v>
          </cell>
          <cell r="CI292" t="str">
            <v>B</v>
          </cell>
          <cell r="CJ292" t="str">
            <v>B</v>
          </cell>
          <cell r="CK292" t="str">
            <v>B</v>
          </cell>
          <cell r="CL292" t="str">
            <v>N</v>
          </cell>
        </row>
        <row r="293">
          <cell r="B293" t="str">
            <v>10870.3</v>
          </cell>
          <cell r="C293" t="str">
            <v>US19 (SR55)</v>
          </cell>
          <cell r="D293" t="str">
            <v>TIMBER PINES DR</v>
          </cell>
          <cell r="E293" t="str">
            <v>PINE FOREST DR</v>
          </cell>
          <cell r="F293" t="str">
            <v>085104: 080283</v>
          </cell>
          <cell r="G293" t="str">
            <v>E</v>
          </cell>
          <cell r="H293">
            <v>1.02</v>
          </cell>
          <cell r="I293">
            <v>160</v>
          </cell>
          <cell r="J293">
            <v>163</v>
          </cell>
          <cell r="K293">
            <v>165</v>
          </cell>
          <cell r="L293" t="str">
            <v>T</v>
          </cell>
          <cell r="M293" t="str">
            <v>T</v>
          </cell>
          <cell r="N293" t="str">
            <v>T</v>
          </cell>
          <cell r="O293" t="str">
            <v>C</v>
          </cell>
          <cell r="P293" t="str">
            <v>C</v>
          </cell>
          <cell r="Q293" t="str">
            <v>C</v>
          </cell>
          <cell r="R293" t="str">
            <v>SA</v>
          </cell>
          <cell r="S293" t="str">
            <v>SA</v>
          </cell>
          <cell r="T293" t="str">
            <v>SA</v>
          </cell>
          <cell r="U293">
            <v>2</v>
          </cell>
          <cell r="V293">
            <v>2</v>
          </cell>
          <cell r="W293">
            <v>2</v>
          </cell>
          <cell r="X293" t="str">
            <v>SR</v>
          </cell>
          <cell r="Y293" t="str">
            <v>SR</v>
          </cell>
          <cell r="Z293" t="str">
            <v>SR</v>
          </cell>
          <cell r="AA293">
            <v>1</v>
          </cell>
          <cell r="AB293">
            <v>1</v>
          </cell>
          <cell r="AC293">
            <v>1</v>
          </cell>
          <cell r="AD293" t="str">
            <v>H</v>
          </cell>
          <cell r="AE293" t="str">
            <v>H</v>
          </cell>
          <cell r="AF293" t="str">
            <v>H</v>
          </cell>
          <cell r="AG293" t="str">
            <v>6D</v>
          </cell>
          <cell r="AH293" t="str">
            <v>6D</v>
          </cell>
          <cell r="AI293" t="str">
            <v>6D</v>
          </cell>
          <cell r="AJ293">
            <v>1</v>
          </cell>
          <cell r="AK293">
            <v>1</v>
          </cell>
          <cell r="AL293">
            <v>1</v>
          </cell>
          <cell r="AM293">
            <v>9.7000000000000003E-2</v>
          </cell>
          <cell r="AN293">
            <v>9.7000000000000003E-2</v>
          </cell>
          <cell r="AO293">
            <v>9.7000000000000003E-2</v>
          </cell>
          <cell r="AP293">
            <v>0.55000000000000004</v>
          </cell>
          <cell r="AQ293">
            <v>0.55000000000000004</v>
          </cell>
          <cell r="AR293">
            <v>0.55000000000000004</v>
          </cell>
          <cell r="AS293">
            <v>0.92500000000000004</v>
          </cell>
          <cell r="AT293">
            <v>0.92500000000000004</v>
          </cell>
          <cell r="AU293">
            <v>0.92500000000000004</v>
          </cell>
          <cell r="AV293">
            <v>31679</v>
          </cell>
          <cell r="AW293">
            <v>33618</v>
          </cell>
          <cell r="AX293">
            <v>34976</v>
          </cell>
          <cell r="AY293">
            <v>3073</v>
          </cell>
          <cell r="AZ293">
            <v>3261</v>
          </cell>
          <cell r="BA293">
            <v>3393</v>
          </cell>
          <cell r="BB293">
            <v>5200</v>
          </cell>
          <cell r="BC293">
            <v>5200</v>
          </cell>
          <cell r="BD293">
            <v>5200</v>
          </cell>
          <cell r="BE293">
            <v>5360</v>
          </cell>
          <cell r="BF293">
            <v>5360</v>
          </cell>
          <cell r="BG293">
            <v>5360</v>
          </cell>
          <cell r="BH293">
            <v>0.59099999999999997</v>
          </cell>
          <cell r="BI293">
            <v>0.627</v>
          </cell>
          <cell r="BJ293">
            <v>0.65200000000000002</v>
          </cell>
          <cell r="BK293">
            <v>0.57299999999999995</v>
          </cell>
          <cell r="BL293">
            <v>0.60799999999999998</v>
          </cell>
          <cell r="BM293">
            <v>0.63300000000000001</v>
          </cell>
          <cell r="BN293" t="str">
            <v>B</v>
          </cell>
          <cell r="BO293" t="str">
            <v>B</v>
          </cell>
          <cell r="BP293" t="str">
            <v>B</v>
          </cell>
          <cell r="BQ293" t="str">
            <v>SA</v>
          </cell>
          <cell r="BR293" t="str">
            <v>SA</v>
          </cell>
          <cell r="BS293" t="str">
            <v>SA</v>
          </cell>
          <cell r="BT293">
            <v>37932</v>
          </cell>
          <cell r="BU293">
            <v>39634</v>
          </cell>
          <cell r="BV293">
            <v>40823</v>
          </cell>
          <cell r="BW293">
            <v>5200</v>
          </cell>
          <cell r="BX293">
            <v>5200</v>
          </cell>
          <cell r="BY293">
            <v>5200</v>
          </cell>
          <cell r="BZ293">
            <v>5360</v>
          </cell>
          <cell r="CA293">
            <v>5360</v>
          </cell>
          <cell r="CB293">
            <v>5360</v>
          </cell>
          <cell r="CC293">
            <v>0.70799999999999996</v>
          </cell>
          <cell r="CD293">
            <v>0.73899999999999999</v>
          </cell>
          <cell r="CE293">
            <v>0.76200000000000001</v>
          </cell>
          <cell r="CF293">
            <v>0.68600000000000005</v>
          </cell>
          <cell r="CG293">
            <v>0.71699999999999997</v>
          </cell>
          <cell r="CH293">
            <v>0.73899999999999999</v>
          </cell>
          <cell r="CI293" t="str">
            <v>B</v>
          </cell>
          <cell r="CJ293" t="str">
            <v>B</v>
          </cell>
          <cell r="CK293" t="str">
            <v>B</v>
          </cell>
          <cell r="CL293" t="str">
            <v>N</v>
          </cell>
        </row>
        <row r="294">
          <cell r="B294" t="str">
            <v>10870.4</v>
          </cell>
          <cell r="C294" t="str">
            <v>US19 (SR55)</v>
          </cell>
          <cell r="D294" t="str">
            <v>PINE FOREST DR</v>
          </cell>
          <cell r="E294" t="str">
            <v>BRANDY DR</v>
          </cell>
          <cell r="F294" t="str">
            <v>085104: 080283</v>
          </cell>
          <cell r="G294" t="str">
            <v>E</v>
          </cell>
          <cell r="H294">
            <v>1.02</v>
          </cell>
          <cell r="I294">
            <v>160</v>
          </cell>
          <cell r="J294">
            <v>163</v>
          </cell>
          <cell r="K294">
            <v>165</v>
          </cell>
          <cell r="L294" t="str">
            <v>T</v>
          </cell>
          <cell r="M294" t="str">
            <v>T</v>
          </cell>
          <cell r="N294" t="str">
            <v>T</v>
          </cell>
          <cell r="O294" t="str">
            <v>C</v>
          </cell>
          <cell r="P294" t="str">
            <v>C</v>
          </cell>
          <cell r="Q294" t="str">
            <v>C</v>
          </cell>
          <cell r="R294" t="str">
            <v>SA</v>
          </cell>
          <cell r="S294" t="str">
            <v>SA</v>
          </cell>
          <cell r="T294" t="str">
            <v>SA</v>
          </cell>
          <cell r="U294">
            <v>2</v>
          </cell>
          <cell r="V294">
            <v>2</v>
          </cell>
          <cell r="W294">
            <v>2</v>
          </cell>
          <cell r="X294" t="str">
            <v>SR</v>
          </cell>
          <cell r="Y294" t="str">
            <v>SR</v>
          </cell>
          <cell r="Z294" t="str">
            <v>SR</v>
          </cell>
          <cell r="AA294">
            <v>1</v>
          </cell>
          <cell r="AB294">
            <v>1</v>
          </cell>
          <cell r="AC294">
            <v>1</v>
          </cell>
          <cell r="AD294" t="str">
            <v>H</v>
          </cell>
          <cell r="AE294" t="str">
            <v>H</v>
          </cell>
          <cell r="AF294" t="str">
            <v>H</v>
          </cell>
          <cell r="AG294" t="str">
            <v>6D</v>
          </cell>
          <cell r="AH294" t="str">
            <v>6D</v>
          </cell>
          <cell r="AI294" t="str">
            <v>6D</v>
          </cell>
          <cell r="AJ294">
            <v>0</v>
          </cell>
          <cell r="AK294">
            <v>0</v>
          </cell>
          <cell r="AL294">
            <v>0</v>
          </cell>
          <cell r="AM294">
            <v>9.7000000000000003E-2</v>
          </cell>
          <cell r="AN294">
            <v>9.7000000000000003E-2</v>
          </cell>
          <cell r="AO294">
            <v>9.7000000000000003E-2</v>
          </cell>
          <cell r="AP294">
            <v>0.55000000000000004</v>
          </cell>
          <cell r="AQ294">
            <v>0.55000000000000004</v>
          </cell>
          <cell r="AR294">
            <v>0.55000000000000004</v>
          </cell>
          <cell r="AS294">
            <v>0.92500000000000004</v>
          </cell>
          <cell r="AT294">
            <v>0.92500000000000004</v>
          </cell>
          <cell r="AU294">
            <v>0.92500000000000004</v>
          </cell>
          <cell r="AV294">
            <v>31679</v>
          </cell>
          <cell r="AW294">
            <v>33618</v>
          </cell>
          <cell r="AX294">
            <v>34976</v>
          </cell>
          <cell r="AY294">
            <v>4037</v>
          </cell>
          <cell r="AZ294">
            <v>4284</v>
          </cell>
          <cell r="BA294">
            <v>4457</v>
          </cell>
          <cell r="BB294">
            <v>5200</v>
          </cell>
          <cell r="BC294">
            <v>5200</v>
          </cell>
          <cell r="BD294">
            <v>5200</v>
          </cell>
          <cell r="BE294">
            <v>5360</v>
          </cell>
          <cell r="BF294">
            <v>5360</v>
          </cell>
          <cell r="BG294">
            <v>5360</v>
          </cell>
          <cell r="BH294">
            <v>0.59099999999999997</v>
          </cell>
          <cell r="BI294">
            <v>0.627</v>
          </cell>
          <cell r="BJ294">
            <v>0.65200000000000002</v>
          </cell>
          <cell r="BK294">
            <v>0.57299999999999995</v>
          </cell>
          <cell r="BL294">
            <v>0.60799999999999998</v>
          </cell>
          <cell r="BM294">
            <v>0.63300000000000001</v>
          </cell>
          <cell r="BN294" t="str">
            <v>B</v>
          </cell>
          <cell r="BO294" t="str">
            <v>B</v>
          </cell>
          <cell r="BP294" t="str">
            <v>B</v>
          </cell>
          <cell r="BQ294" t="str">
            <v>SA</v>
          </cell>
          <cell r="BR294" t="str">
            <v>SA</v>
          </cell>
          <cell r="BS294" t="str">
            <v>SA</v>
          </cell>
          <cell r="BT294">
            <v>37932</v>
          </cell>
          <cell r="BU294">
            <v>39634</v>
          </cell>
          <cell r="BV294">
            <v>40823</v>
          </cell>
          <cell r="BW294">
            <v>5200</v>
          </cell>
          <cell r="BX294">
            <v>5200</v>
          </cell>
          <cell r="BY294">
            <v>5200</v>
          </cell>
          <cell r="BZ294">
            <v>5360</v>
          </cell>
          <cell r="CA294">
            <v>5360</v>
          </cell>
          <cell r="CB294">
            <v>5360</v>
          </cell>
          <cell r="CC294">
            <v>0.70799999999999996</v>
          </cell>
          <cell r="CD294">
            <v>0.73899999999999999</v>
          </cell>
          <cell r="CE294">
            <v>0.76200000000000001</v>
          </cell>
          <cell r="CF294">
            <v>0.68600000000000005</v>
          </cell>
          <cell r="CG294">
            <v>0.71699999999999997</v>
          </cell>
          <cell r="CH294">
            <v>0.73899999999999999</v>
          </cell>
          <cell r="CI294" t="str">
            <v>B</v>
          </cell>
          <cell r="CJ294" t="str">
            <v>B</v>
          </cell>
          <cell r="CK294" t="str">
            <v>B</v>
          </cell>
          <cell r="CL294" t="str">
            <v>N</v>
          </cell>
        </row>
        <row r="295">
          <cell r="B295" t="str">
            <v>10880</v>
          </cell>
          <cell r="C295" t="str">
            <v>US19 (SR55)</v>
          </cell>
          <cell r="D295" t="str">
            <v>BRANDY DR</v>
          </cell>
          <cell r="E295" t="str">
            <v>FOREST OAKS BLVD</v>
          </cell>
          <cell r="F295" t="str">
            <v>085104</v>
          </cell>
          <cell r="G295" t="str">
            <v>E</v>
          </cell>
          <cell r="H295">
            <v>1.02</v>
          </cell>
          <cell r="I295">
            <v>160</v>
          </cell>
          <cell r="J295">
            <v>163</v>
          </cell>
          <cell r="K295">
            <v>165</v>
          </cell>
          <cell r="L295" t="str">
            <v>T</v>
          </cell>
          <cell r="M295" t="str">
            <v>T</v>
          </cell>
          <cell r="N295" t="str">
            <v>T</v>
          </cell>
          <cell r="O295" t="str">
            <v>C</v>
          </cell>
          <cell r="P295" t="str">
            <v>C</v>
          </cell>
          <cell r="Q295" t="str">
            <v>C</v>
          </cell>
          <cell r="R295" t="str">
            <v>SA</v>
          </cell>
          <cell r="S295" t="str">
            <v>SA</v>
          </cell>
          <cell r="T295" t="str">
            <v>SA</v>
          </cell>
          <cell r="U295">
            <v>2</v>
          </cell>
          <cell r="V295">
            <v>2</v>
          </cell>
          <cell r="W295">
            <v>2</v>
          </cell>
          <cell r="X295" t="str">
            <v>SR</v>
          </cell>
          <cell r="Y295" t="str">
            <v>SR</v>
          </cell>
          <cell r="Z295" t="str">
            <v>SR</v>
          </cell>
          <cell r="AA295">
            <v>1</v>
          </cell>
          <cell r="AB295">
            <v>1</v>
          </cell>
          <cell r="AC295">
            <v>1</v>
          </cell>
          <cell r="AD295" t="str">
            <v>H</v>
          </cell>
          <cell r="AE295" t="str">
            <v>H</v>
          </cell>
          <cell r="AF295" t="str">
            <v>H</v>
          </cell>
          <cell r="AG295" t="str">
            <v>6D</v>
          </cell>
          <cell r="AH295" t="str">
            <v>6D</v>
          </cell>
          <cell r="AI295" t="str">
            <v>6D</v>
          </cell>
          <cell r="AJ295">
            <v>1</v>
          </cell>
          <cell r="AK295">
            <v>1</v>
          </cell>
          <cell r="AL295">
            <v>1</v>
          </cell>
          <cell r="AM295">
            <v>9.7000000000000003E-2</v>
          </cell>
          <cell r="AN295">
            <v>9.7000000000000003E-2</v>
          </cell>
          <cell r="AO295">
            <v>9.7000000000000003E-2</v>
          </cell>
          <cell r="AP295">
            <v>0.55000000000000004</v>
          </cell>
          <cell r="AQ295">
            <v>0.55000000000000004</v>
          </cell>
          <cell r="AR295">
            <v>0.55000000000000004</v>
          </cell>
          <cell r="AS295">
            <v>0.92500000000000004</v>
          </cell>
          <cell r="AT295">
            <v>0.92500000000000004</v>
          </cell>
          <cell r="AU295">
            <v>0.92500000000000004</v>
          </cell>
          <cell r="AV295">
            <v>41616</v>
          </cell>
          <cell r="AW295">
            <v>44163</v>
          </cell>
          <cell r="AX295">
            <v>45947</v>
          </cell>
          <cell r="AY295">
            <v>4037</v>
          </cell>
          <cell r="AZ295">
            <v>4284</v>
          </cell>
          <cell r="BA295">
            <v>4457</v>
          </cell>
          <cell r="BB295">
            <v>5200</v>
          </cell>
          <cell r="BC295">
            <v>5200</v>
          </cell>
          <cell r="BD295">
            <v>5200</v>
          </cell>
          <cell r="BE295">
            <v>5360</v>
          </cell>
          <cell r="BF295">
            <v>5360</v>
          </cell>
          <cell r="BG295">
            <v>5360</v>
          </cell>
          <cell r="BH295">
            <v>0.77600000000000002</v>
          </cell>
          <cell r="BI295">
            <v>0.82399999999999995</v>
          </cell>
          <cell r="BJ295">
            <v>0.85699999999999998</v>
          </cell>
          <cell r="BK295">
            <v>0.753</v>
          </cell>
          <cell r="BL295">
            <v>0.79900000000000004</v>
          </cell>
          <cell r="BM295">
            <v>0.83199999999999996</v>
          </cell>
          <cell r="BN295" t="str">
            <v>B</v>
          </cell>
          <cell r="BO295" t="str">
            <v>B</v>
          </cell>
          <cell r="BP295" t="str">
            <v>C</v>
          </cell>
          <cell r="BQ295" t="str">
            <v>SA</v>
          </cell>
          <cell r="BR295" t="str">
            <v>SA</v>
          </cell>
          <cell r="BS295" t="str">
            <v>SA</v>
          </cell>
          <cell r="BT295">
            <v>37932</v>
          </cell>
          <cell r="BU295">
            <v>39634</v>
          </cell>
          <cell r="BV295">
            <v>40823</v>
          </cell>
          <cell r="BW295">
            <v>5200</v>
          </cell>
          <cell r="BX295">
            <v>5200</v>
          </cell>
          <cell r="BY295">
            <v>5200</v>
          </cell>
          <cell r="BZ295">
            <v>5360</v>
          </cell>
          <cell r="CA295">
            <v>5360</v>
          </cell>
          <cell r="CB295">
            <v>5360</v>
          </cell>
          <cell r="CC295">
            <v>0.70799999999999996</v>
          </cell>
          <cell r="CD295">
            <v>0.73899999999999999</v>
          </cell>
          <cell r="CE295">
            <v>0.76200000000000001</v>
          </cell>
          <cell r="CF295">
            <v>0.68600000000000005</v>
          </cell>
          <cell r="CG295">
            <v>0.71699999999999997</v>
          </cell>
          <cell r="CH295">
            <v>0.73899999999999999</v>
          </cell>
          <cell r="CI295" t="str">
            <v>B</v>
          </cell>
          <cell r="CJ295" t="str">
            <v>B</v>
          </cell>
          <cell r="CK295" t="str">
            <v>B</v>
          </cell>
          <cell r="CL295" t="str">
            <v>N</v>
          </cell>
        </row>
        <row r="296">
          <cell r="B296" t="str">
            <v>10890.3</v>
          </cell>
          <cell r="C296" t="str">
            <v>US19 (SR55)</v>
          </cell>
          <cell r="D296" t="str">
            <v>FOREST OAKS BLVD</v>
          </cell>
          <cell r="E296" t="str">
            <v>BERKELEY MANOR BLVD</v>
          </cell>
          <cell r="F296" t="str">
            <v>085104</v>
          </cell>
          <cell r="G296" t="str">
            <v>E</v>
          </cell>
          <cell r="H296">
            <v>1.02</v>
          </cell>
          <cell r="I296">
            <v>160</v>
          </cell>
          <cell r="J296">
            <v>163</v>
          </cell>
          <cell r="K296">
            <v>165</v>
          </cell>
          <cell r="L296" t="str">
            <v>T</v>
          </cell>
          <cell r="M296" t="str">
            <v>T</v>
          </cell>
          <cell r="N296" t="str">
            <v>T</v>
          </cell>
          <cell r="O296" t="str">
            <v>C</v>
          </cell>
          <cell r="P296" t="str">
            <v>C</v>
          </cell>
          <cell r="Q296" t="str">
            <v>C</v>
          </cell>
          <cell r="R296" t="str">
            <v>SA</v>
          </cell>
          <cell r="S296" t="str">
            <v>SA</v>
          </cell>
          <cell r="T296" t="str">
            <v>SA</v>
          </cell>
          <cell r="U296">
            <v>2</v>
          </cell>
          <cell r="V296">
            <v>2</v>
          </cell>
          <cell r="W296">
            <v>2</v>
          </cell>
          <cell r="X296" t="str">
            <v>SR</v>
          </cell>
          <cell r="Y296" t="str">
            <v>SR</v>
          </cell>
          <cell r="Z296" t="str">
            <v>SR</v>
          </cell>
          <cell r="AA296">
            <v>1</v>
          </cell>
          <cell r="AB296">
            <v>1</v>
          </cell>
          <cell r="AC296">
            <v>1</v>
          </cell>
          <cell r="AD296" t="str">
            <v>H</v>
          </cell>
          <cell r="AE296" t="str">
            <v>H</v>
          </cell>
          <cell r="AF296" t="str">
            <v>H</v>
          </cell>
          <cell r="AG296" t="str">
            <v>6D</v>
          </cell>
          <cell r="AH296" t="str">
            <v>6D</v>
          </cell>
          <cell r="AI296" t="str">
            <v>6D</v>
          </cell>
          <cell r="AJ296">
            <v>1</v>
          </cell>
          <cell r="AK296">
            <v>1</v>
          </cell>
          <cell r="AL296">
            <v>1</v>
          </cell>
          <cell r="AM296">
            <v>9.7000000000000003E-2</v>
          </cell>
          <cell r="AN296">
            <v>9.7000000000000003E-2</v>
          </cell>
          <cell r="AO296">
            <v>9.7000000000000003E-2</v>
          </cell>
          <cell r="AP296">
            <v>0.55000000000000004</v>
          </cell>
          <cell r="AQ296">
            <v>0.55000000000000004</v>
          </cell>
          <cell r="AR296">
            <v>0.55000000000000004</v>
          </cell>
          <cell r="AS296">
            <v>0.92500000000000004</v>
          </cell>
          <cell r="AT296">
            <v>0.92500000000000004</v>
          </cell>
          <cell r="AU296">
            <v>0.92500000000000004</v>
          </cell>
          <cell r="AV296">
            <v>41616</v>
          </cell>
          <cell r="AW296">
            <v>44163</v>
          </cell>
          <cell r="AX296">
            <v>45947</v>
          </cell>
          <cell r="AY296">
            <v>4037</v>
          </cell>
          <cell r="AZ296">
            <v>4284</v>
          </cell>
          <cell r="BA296">
            <v>4457</v>
          </cell>
          <cell r="BB296">
            <v>3790</v>
          </cell>
          <cell r="BC296">
            <v>3790</v>
          </cell>
          <cell r="BD296">
            <v>3790</v>
          </cell>
          <cell r="BE296">
            <v>5150</v>
          </cell>
          <cell r="BF296">
            <v>5150</v>
          </cell>
          <cell r="BG296">
            <v>5150</v>
          </cell>
          <cell r="BH296">
            <v>1.0649999999999999</v>
          </cell>
          <cell r="BI296">
            <v>1.1299999999999999</v>
          </cell>
          <cell r="BJ296">
            <v>1.1759999999999999</v>
          </cell>
          <cell r="BK296">
            <v>0.78400000000000003</v>
          </cell>
          <cell r="BL296">
            <v>0.83199999999999996</v>
          </cell>
          <cell r="BM296">
            <v>0.86499999999999999</v>
          </cell>
          <cell r="BN296" t="str">
            <v>D</v>
          </cell>
          <cell r="BO296" t="str">
            <v>D</v>
          </cell>
          <cell r="BP296" t="str">
            <v>D</v>
          </cell>
          <cell r="BQ296" t="str">
            <v>SA</v>
          </cell>
          <cell r="BR296" t="str">
            <v>SA</v>
          </cell>
          <cell r="BS296" t="str">
            <v>SA</v>
          </cell>
          <cell r="BT296">
            <v>37932</v>
          </cell>
          <cell r="BU296">
            <v>39634</v>
          </cell>
          <cell r="BV296">
            <v>40823</v>
          </cell>
          <cell r="BW296">
            <v>5200</v>
          </cell>
          <cell r="BX296">
            <v>5200</v>
          </cell>
          <cell r="BY296">
            <v>5200</v>
          </cell>
          <cell r="BZ296">
            <v>5360</v>
          </cell>
          <cell r="CA296">
            <v>5360</v>
          </cell>
          <cell r="CB296">
            <v>5360</v>
          </cell>
          <cell r="CC296">
            <v>0.70799999999999996</v>
          </cell>
          <cell r="CD296">
            <v>0.73899999999999999</v>
          </cell>
          <cell r="CE296">
            <v>0.76200000000000001</v>
          </cell>
          <cell r="CF296">
            <v>0.68600000000000005</v>
          </cell>
          <cell r="CG296">
            <v>0.71699999999999997</v>
          </cell>
          <cell r="CH296">
            <v>0.73899999999999999</v>
          </cell>
          <cell r="CI296" t="str">
            <v>B</v>
          </cell>
          <cell r="CJ296" t="str">
            <v>B</v>
          </cell>
          <cell r="CK296" t="str">
            <v>B</v>
          </cell>
          <cell r="CL296" t="str">
            <v>N</v>
          </cell>
        </row>
        <row r="297">
          <cell r="B297" t="str">
            <v>10890.4</v>
          </cell>
          <cell r="C297" t="str">
            <v>US19 (SR55)</v>
          </cell>
          <cell r="D297" t="str">
            <v>BERKELEY MANOR BLVD</v>
          </cell>
          <cell r="E297" t="str">
            <v>PACIFIC AVE</v>
          </cell>
          <cell r="F297" t="str">
            <v>085104</v>
          </cell>
          <cell r="G297" t="str">
            <v>E</v>
          </cell>
          <cell r="H297">
            <v>1.02</v>
          </cell>
          <cell r="I297">
            <v>160</v>
          </cell>
          <cell r="J297">
            <v>163</v>
          </cell>
          <cell r="K297">
            <v>165</v>
          </cell>
          <cell r="L297" t="str">
            <v>T</v>
          </cell>
          <cell r="M297" t="str">
            <v>T</v>
          </cell>
          <cell r="N297" t="str">
            <v>T</v>
          </cell>
          <cell r="O297" t="str">
            <v>C</v>
          </cell>
          <cell r="P297" t="str">
            <v>C</v>
          </cell>
          <cell r="Q297" t="str">
            <v>C</v>
          </cell>
          <cell r="R297" t="str">
            <v>SA</v>
          </cell>
          <cell r="S297" t="str">
            <v>SA</v>
          </cell>
          <cell r="T297" t="str">
            <v>SA</v>
          </cell>
          <cell r="U297">
            <v>2</v>
          </cell>
          <cell r="V297">
            <v>2</v>
          </cell>
          <cell r="W297">
            <v>2</v>
          </cell>
          <cell r="X297" t="str">
            <v>SR</v>
          </cell>
          <cell r="Y297" t="str">
            <v>SR</v>
          </cell>
          <cell r="Z297" t="str">
            <v>SR</v>
          </cell>
          <cell r="AA297">
            <v>1</v>
          </cell>
          <cell r="AB297">
            <v>1</v>
          </cell>
          <cell r="AC297">
            <v>1</v>
          </cell>
          <cell r="AD297" t="str">
            <v>H</v>
          </cell>
          <cell r="AE297" t="str">
            <v>H</v>
          </cell>
          <cell r="AF297" t="str">
            <v>H</v>
          </cell>
          <cell r="AG297" t="str">
            <v>6D</v>
          </cell>
          <cell r="AH297" t="str">
            <v>6D</v>
          </cell>
          <cell r="AI297" t="str">
            <v>6D</v>
          </cell>
          <cell r="AJ297">
            <v>0</v>
          </cell>
          <cell r="AK297">
            <v>0</v>
          </cell>
          <cell r="AL297">
            <v>0</v>
          </cell>
          <cell r="AM297">
            <v>9.7000000000000003E-2</v>
          </cell>
          <cell r="AN297">
            <v>9.7000000000000003E-2</v>
          </cell>
          <cell r="AO297">
            <v>9.7000000000000003E-2</v>
          </cell>
          <cell r="AP297">
            <v>0.55000000000000004</v>
          </cell>
          <cell r="AQ297">
            <v>0.55000000000000004</v>
          </cell>
          <cell r="AR297">
            <v>0.55000000000000004</v>
          </cell>
          <cell r="AS297">
            <v>0.92500000000000004</v>
          </cell>
          <cell r="AT297">
            <v>0.92500000000000004</v>
          </cell>
          <cell r="AU297">
            <v>0.92500000000000004</v>
          </cell>
          <cell r="AV297">
            <v>41616</v>
          </cell>
          <cell r="AW297">
            <v>44163</v>
          </cell>
          <cell r="AX297">
            <v>45947</v>
          </cell>
          <cell r="AY297">
            <v>3545</v>
          </cell>
          <cell r="AZ297">
            <v>3551</v>
          </cell>
          <cell r="BA297">
            <v>3555</v>
          </cell>
          <cell r="BB297">
            <v>5200</v>
          </cell>
          <cell r="BC297">
            <v>5200</v>
          </cell>
          <cell r="BD297">
            <v>5200</v>
          </cell>
          <cell r="BE297">
            <v>5360</v>
          </cell>
          <cell r="BF297">
            <v>5360</v>
          </cell>
          <cell r="BG297">
            <v>5360</v>
          </cell>
          <cell r="BH297">
            <v>0.77600000000000002</v>
          </cell>
          <cell r="BI297">
            <v>0.82399999999999995</v>
          </cell>
          <cell r="BJ297">
            <v>0.85699999999999998</v>
          </cell>
          <cell r="BK297">
            <v>0.753</v>
          </cell>
          <cell r="BL297">
            <v>0.79900000000000004</v>
          </cell>
          <cell r="BM297">
            <v>0.83199999999999996</v>
          </cell>
          <cell r="BN297" t="str">
            <v>B</v>
          </cell>
          <cell r="BO297" t="str">
            <v>B</v>
          </cell>
          <cell r="BP297" t="str">
            <v>C</v>
          </cell>
          <cell r="BQ297" t="str">
            <v>SA</v>
          </cell>
          <cell r="BR297" t="str">
            <v>SA</v>
          </cell>
          <cell r="BS297" t="str">
            <v>SA</v>
          </cell>
          <cell r="BT297">
            <v>37932</v>
          </cell>
          <cell r="BU297">
            <v>39634</v>
          </cell>
          <cell r="BV297">
            <v>40823</v>
          </cell>
          <cell r="BW297">
            <v>5200</v>
          </cell>
          <cell r="BX297">
            <v>5200</v>
          </cell>
          <cell r="BY297">
            <v>5200</v>
          </cell>
          <cell r="BZ297">
            <v>5360</v>
          </cell>
          <cell r="CA297">
            <v>5360</v>
          </cell>
          <cell r="CB297">
            <v>5360</v>
          </cell>
          <cell r="CC297">
            <v>0.70799999999999996</v>
          </cell>
          <cell r="CD297">
            <v>0.73899999999999999</v>
          </cell>
          <cell r="CE297">
            <v>0.76200000000000001</v>
          </cell>
          <cell r="CF297">
            <v>0.68600000000000005</v>
          </cell>
          <cell r="CG297">
            <v>0.71699999999999997</v>
          </cell>
          <cell r="CH297">
            <v>0.73899999999999999</v>
          </cell>
          <cell r="CI297" t="str">
            <v>B</v>
          </cell>
          <cell r="CJ297" t="str">
            <v>B</v>
          </cell>
          <cell r="CK297" t="str">
            <v>B</v>
          </cell>
          <cell r="CL297" t="str">
            <v>N</v>
          </cell>
        </row>
        <row r="298">
          <cell r="B298" t="str">
            <v>10890.2</v>
          </cell>
          <cell r="C298" t="str">
            <v>US19 (SR55)</v>
          </cell>
          <cell r="D298" t="str">
            <v>PACIFIC AVE</v>
          </cell>
          <cell r="E298" t="str">
            <v>NORTHCLIFFE BLVD</v>
          </cell>
          <cell r="F298" t="str">
            <v>080014: 085104</v>
          </cell>
          <cell r="G298" t="str">
            <v>B</v>
          </cell>
          <cell r="H298">
            <v>1.0005999999999999</v>
          </cell>
          <cell r="I298">
            <v>160</v>
          </cell>
          <cell r="J298">
            <v>163</v>
          </cell>
          <cell r="K298">
            <v>165</v>
          </cell>
          <cell r="L298" t="str">
            <v>T</v>
          </cell>
          <cell r="M298" t="str">
            <v>T</v>
          </cell>
          <cell r="N298" t="str">
            <v>T</v>
          </cell>
          <cell r="O298" t="str">
            <v>C</v>
          </cell>
          <cell r="P298" t="str">
            <v>C</v>
          </cell>
          <cell r="Q298" t="str">
            <v>C</v>
          </cell>
          <cell r="R298" t="str">
            <v>SA</v>
          </cell>
          <cell r="S298" t="str">
            <v>SA</v>
          </cell>
          <cell r="T298" t="str">
            <v>SA</v>
          </cell>
          <cell r="U298">
            <v>2</v>
          </cell>
          <cell r="V298">
            <v>2</v>
          </cell>
          <cell r="W298">
            <v>2</v>
          </cell>
          <cell r="X298" t="str">
            <v>SR</v>
          </cell>
          <cell r="Y298" t="str">
            <v>SR</v>
          </cell>
          <cell r="Z298" t="str">
            <v>SR</v>
          </cell>
          <cell r="AA298">
            <v>1</v>
          </cell>
          <cell r="AB298">
            <v>1</v>
          </cell>
          <cell r="AC298">
            <v>1</v>
          </cell>
          <cell r="AD298" t="str">
            <v>H</v>
          </cell>
          <cell r="AE298" t="str">
            <v>H</v>
          </cell>
          <cell r="AF298" t="str">
            <v>H</v>
          </cell>
          <cell r="AG298" t="str">
            <v>6D</v>
          </cell>
          <cell r="AH298" t="str">
            <v>6D</v>
          </cell>
          <cell r="AI298" t="str">
            <v>6D</v>
          </cell>
          <cell r="AJ298">
            <v>1</v>
          </cell>
          <cell r="AK298">
            <v>1</v>
          </cell>
          <cell r="AL298">
            <v>1</v>
          </cell>
          <cell r="AM298">
            <v>9.7000000000000003E-2</v>
          </cell>
          <cell r="AN298">
            <v>9.7000000000000003E-2</v>
          </cell>
          <cell r="AO298">
            <v>9.7000000000000003E-2</v>
          </cell>
          <cell r="AP298">
            <v>0.55000000000000004</v>
          </cell>
          <cell r="AQ298">
            <v>0.55000000000000004</v>
          </cell>
          <cell r="AR298">
            <v>0.55000000000000004</v>
          </cell>
          <cell r="AS298">
            <v>0.92500000000000004</v>
          </cell>
          <cell r="AT298">
            <v>0.92500000000000004</v>
          </cell>
          <cell r="AU298">
            <v>0.92500000000000004</v>
          </cell>
          <cell r="AV298">
            <v>36544</v>
          </cell>
          <cell r="AW298">
            <v>36610</v>
          </cell>
          <cell r="AX298">
            <v>36654</v>
          </cell>
          <cell r="AY298">
            <v>3545</v>
          </cell>
          <cell r="AZ298">
            <v>3551</v>
          </cell>
          <cell r="BA298">
            <v>3555</v>
          </cell>
          <cell r="BB298">
            <v>5200</v>
          </cell>
          <cell r="BC298">
            <v>5200</v>
          </cell>
          <cell r="BD298">
            <v>5200</v>
          </cell>
          <cell r="BE298">
            <v>5360</v>
          </cell>
          <cell r="BF298">
            <v>5360</v>
          </cell>
          <cell r="BG298">
            <v>5360</v>
          </cell>
          <cell r="BH298">
            <v>0.68200000000000005</v>
          </cell>
          <cell r="BI298">
            <v>0.68300000000000005</v>
          </cell>
          <cell r="BJ298">
            <v>0.68400000000000005</v>
          </cell>
          <cell r="BK298">
            <v>0.66100000000000003</v>
          </cell>
          <cell r="BL298">
            <v>0.66200000000000003</v>
          </cell>
          <cell r="BM298">
            <v>0.66300000000000003</v>
          </cell>
          <cell r="BN298" t="str">
            <v>B</v>
          </cell>
          <cell r="BO298" t="str">
            <v>B</v>
          </cell>
          <cell r="BP298" t="str">
            <v>B</v>
          </cell>
          <cell r="BQ298" t="str">
            <v>SA</v>
          </cell>
          <cell r="BR298" t="str">
            <v>SA</v>
          </cell>
          <cell r="BS298" t="str">
            <v>SA</v>
          </cell>
          <cell r="BT298">
            <v>37932</v>
          </cell>
          <cell r="BU298">
            <v>39634</v>
          </cell>
          <cell r="BV298">
            <v>40823</v>
          </cell>
          <cell r="BW298">
            <v>5200</v>
          </cell>
          <cell r="BX298">
            <v>5200</v>
          </cell>
          <cell r="BY298">
            <v>5200</v>
          </cell>
          <cell r="BZ298">
            <v>5360</v>
          </cell>
          <cell r="CA298">
            <v>5360</v>
          </cell>
          <cell r="CB298">
            <v>5360</v>
          </cell>
          <cell r="CC298">
            <v>0.70799999999999996</v>
          </cell>
          <cell r="CD298">
            <v>0.73899999999999999</v>
          </cell>
          <cell r="CE298">
            <v>0.76200000000000001</v>
          </cell>
          <cell r="CF298">
            <v>0.68600000000000005</v>
          </cell>
          <cell r="CG298">
            <v>0.71699999999999997</v>
          </cell>
          <cell r="CH298">
            <v>0.73899999999999999</v>
          </cell>
          <cell r="CI298" t="str">
            <v>B</v>
          </cell>
          <cell r="CJ298" t="str">
            <v>B</v>
          </cell>
          <cell r="CK298" t="str">
            <v>B</v>
          </cell>
          <cell r="CL298" t="str">
            <v>N</v>
          </cell>
        </row>
        <row r="299">
          <cell r="B299" t="str">
            <v>10900</v>
          </cell>
          <cell r="C299" t="str">
            <v>US19 (SR55)</v>
          </cell>
          <cell r="D299" t="str">
            <v>NORTHCLIFFE BLVD</v>
          </cell>
          <cell r="E299" t="str">
            <v>CORTEZ BLVD (SR50)</v>
          </cell>
          <cell r="F299" t="str">
            <v>080014</v>
          </cell>
          <cell r="G299" t="str">
            <v>B</v>
          </cell>
          <cell r="H299">
            <v>1.0139</v>
          </cell>
          <cell r="I299">
            <v>160</v>
          </cell>
          <cell r="J299">
            <v>163</v>
          </cell>
          <cell r="K299">
            <v>165</v>
          </cell>
          <cell r="L299" t="str">
            <v>T</v>
          </cell>
          <cell r="M299" t="str">
            <v>T</v>
          </cell>
          <cell r="N299" t="str">
            <v>T</v>
          </cell>
          <cell r="O299" t="str">
            <v>C</v>
          </cell>
          <cell r="P299" t="str">
            <v>C</v>
          </cell>
          <cell r="Q299" t="str">
            <v>C</v>
          </cell>
          <cell r="R299" t="str">
            <v>SA</v>
          </cell>
          <cell r="S299" t="str">
            <v>SA</v>
          </cell>
          <cell r="T299" t="str">
            <v>SA</v>
          </cell>
          <cell r="U299">
            <v>2</v>
          </cell>
          <cell r="V299">
            <v>2</v>
          </cell>
          <cell r="W299">
            <v>2</v>
          </cell>
          <cell r="X299" t="str">
            <v>SR</v>
          </cell>
          <cell r="Y299" t="str">
            <v>SR</v>
          </cell>
          <cell r="Z299" t="str">
            <v>SR</v>
          </cell>
          <cell r="AA299">
            <v>1</v>
          </cell>
          <cell r="AB299">
            <v>1</v>
          </cell>
          <cell r="AC299">
            <v>1</v>
          </cell>
          <cell r="AD299" t="str">
            <v>H</v>
          </cell>
          <cell r="AE299" t="str">
            <v>H</v>
          </cell>
          <cell r="AF299" t="str">
            <v>H</v>
          </cell>
          <cell r="AG299" t="str">
            <v>6D</v>
          </cell>
          <cell r="AH299" t="str">
            <v>6D</v>
          </cell>
          <cell r="AI299" t="str">
            <v>6D</v>
          </cell>
          <cell r="AJ299">
            <v>1</v>
          </cell>
          <cell r="AK299">
            <v>1</v>
          </cell>
          <cell r="AL299">
            <v>1</v>
          </cell>
          <cell r="AM299">
            <v>9.7000000000000003E-2</v>
          </cell>
          <cell r="AN299">
            <v>9.7000000000000003E-2</v>
          </cell>
          <cell r="AO299">
            <v>9.7000000000000003E-2</v>
          </cell>
          <cell r="AP299">
            <v>0.55000000000000004</v>
          </cell>
          <cell r="AQ299">
            <v>0.55000000000000004</v>
          </cell>
          <cell r="AR299">
            <v>0.55000000000000004</v>
          </cell>
          <cell r="AS299">
            <v>0.92500000000000004</v>
          </cell>
          <cell r="AT299">
            <v>0.92500000000000004</v>
          </cell>
          <cell r="AU299">
            <v>0.92500000000000004</v>
          </cell>
          <cell r="AV299">
            <v>33924</v>
          </cell>
          <cell r="AW299">
            <v>35358</v>
          </cell>
          <cell r="AX299">
            <v>36348</v>
          </cell>
          <cell r="AY299">
            <v>3291</v>
          </cell>
          <cell r="AZ299">
            <v>3430</v>
          </cell>
          <cell r="BA299">
            <v>3526</v>
          </cell>
          <cell r="BB299">
            <v>5200</v>
          </cell>
          <cell r="BC299">
            <v>5200</v>
          </cell>
          <cell r="BD299">
            <v>5200</v>
          </cell>
          <cell r="BE299">
            <v>5360</v>
          </cell>
          <cell r="BF299">
            <v>5360</v>
          </cell>
          <cell r="BG299">
            <v>5360</v>
          </cell>
          <cell r="BH299">
            <v>0.63300000000000001</v>
          </cell>
          <cell r="BI299">
            <v>0.66</v>
          </cell>
          <cell r="BJ299">
            <v>0.67800000000000005</v>
          </cell>
          <cell r="BK299">
            <v>0.61399999999999999</v>
          </cell>
          <cell r="BL299">
            <v>0.64</v>
          </cell>
          <cell r="BM299">
            <v>0.65800000000000003</v>
          </cell>
          <cell r="BN299" t="str">
            <v>B</v>
          </cell>
          <cell r="BO299" t="str">
            <v>B</v>
          </cell>
          <cell r="BP299" t="str">
            <v>B</v>
          </cell>
          <cell r="BQ299" t="str">
            <v>SA</v>
          </cell>
          <cell r="BR299" t="str">
            <v>SA</v>
          </cell>
          <cell r="BS299" t="str">
            <v>SA</v>
          </cell>
          <cell r="BT299">
            <v>37932</v>
          </cell>
          <cell r="BU299">
            <v>39634</v>
          </cell>
          <cell r="BV299">
            <v>40823</v>
          </cell>
          <cell r="BW299">
            <v>5200</v>
          </cell>
          <cell r="BX299">
            <v>5200</v>
          </cell>
          <cell r="BY299">
            <v>5200</v>
          </cell>
          <cell r="BZ299">
            <v>5360</v>
          </cell>
          <cell r="CA299">
            <v>5360</v>
          </cell>
          <cell r="CB299">
            <v>5360</v>
          </cell>
          <cell r="CC299">
            <v>0.70799999999999996</v>
          </cell>
          <cell r="CD299">
            <v>0.73899999999999999</v>
          </cell>
          <cell r="CE299">
            <v>0.76200000000000001</v>
          </cell>
          <cell r="CF299">
            <v>0.68600000000000005</v>
          </cell>
          <cell r="CG299">
            <v>0.71699999999999997</v>
          </cell>
          <cell r="CH299">
            <v>0.73899999999999999</v>
          </cell>
          <cell r="CI299" t="str">
            <v>B</v>
          </cell>
          <cell r="CJ299" t="str">
            <v>B</v>
          </cell>
          <cell r="CK299" t="str">
            <v>B</v>
          </cell>
          <cell r="CL299" t="str">
            <v>N</v>
          </cell>
        </row>
        <row r="300">
          <cell r="B300" t="str">
            <v>11000</v>
          </cell>
          <cell r="C300" t="str">
            <v>US19 (SR55)</v>
          </cell>
          <cell r="D300" t="str">
            <v>CORTEZ BLVD (SR50)</v>
          </cell>
          <cell r="E300" t="str">
            <v>RIDGE RD</v>
          </cell>
          <cell r="F300" t="str">
            <v>080015: 080283: 080045</v>
          </cell>
          <cell r="G300" t="str">
            <v>A</v>
          </cell>
          <cell r="H300">
            <v>1.0186999999999999</v>
          </cell>
          <cell r="I300">
            <v>161</v>
          </cell>
          <cell r="J300">
            <v>164</v>
          </cell>
          <cell r="K300">
            <v>166</v>
          </cell>
          <cell r="L300" t="str">
            <v>T</v>
          </cell>
          <cell r="M300" t="str">
            <v>T</v>
          </cell>
          <cell r="N300" t="str">
            <v>T</v>
          </cell>
          <cell r="O300" t="str">
            <v>C</v>
          </cell>
          <cell r="P300" t="str">
            <v>C</v>
          </cell>
          <cell r="Q300" t="str">
            <v>C</v>
          </cell>
          <cell r="R300" t="str">
            <v>NA</v>
          </cell>
          <cell r="S300" t="str">
            <v>NA</v>
          </cell>
          <cell r="T300" t="str">
            <v>NA</v>
          </cell>
          <cell r="U300">
            <v>2</v>
          </cell>
          <cell r="V300">
            <v>2</v>
          </cell>
          <cell r="W300">
            <v>2</v>
          </cell>
          <cell r="X300" t="str">
            <v>SR</v>
          </cell>
          <cell r="Y300" t="str">
            <v>SR</v>
          </cell>
          <cell r="Z300" t="str">
            <v>SR</v>
          </cell>
          <cell r="AA300">
            <v>1</v>
          </cell>
          <cell r="AB300">
            <v>1</v>
          </cell>
          <cell r="AC300">
            <v>1</v>
          </cell>
          <cell r="AD300" t="str">
            <v>H</v>
          </cell>
          <cell r="AE300" t="str">
            <v>H</v>
          </cell>
          <cell r="AF300" t="str">
            <v>H</v>
          </cell>
          <cell r="AG300" t="str">
            <v>4D</v>
          </cell>
          <cell r="AH300" t="str">
            <v>4D</v>
          </cell>
          <cell r="AI300" t="str">
            <v>4D</v>
          </cell>
          <cell r="AJ300">
            <v>0</v>
          </cell>
          <cell r="AK300">
            <v>0</v>
          </cell>
          <cell r="AL300">
            <v>0</v>
          </cell>
          <cell r="AM300">
            <v>9.4E-2</v>
          </cell>
          <cell r="AN300">
            <v>9.4E-2</v>
          </cell>
          <cell r="AO300">
            <v>9.4E-2</v>
          </cell>
          <cell r="AP300">
            <v>0.55000000000000004</v>
          </cell>
          <cell r="AQ300">
            <v>0.55000000000000004</v>
          </cell>
          <cell r="AR300">
            <v>0.55000000000000004</v>
          </cell>
          <cell r="AS300">
            <v>0.92500000000000004</v>
          </cell>
          <cell r="AT300">
            <v>0.92500000000000004</v>
          </cell>
          <cell r="AU300">
            <v>0.92500000000000004</v>
          </cell>
          <cell r="AV300">
            <v>18506</v>
          </cell>
          <cell r="AW300">
            <v>19564</v>
          </cell>
          <cell r="AX300">
            <v>20302</v>
          </cell>
          <cell r="AY300">
            <v>1740</v>
          </cell>
          <cell r="AZ300">
            <v>1839</v>
          </cell>
          <cell r="BA300">
            <v>1908</v>
          </cell>
          <cell r="BB300">
            <v>4660</v>
          </cell>
          <cell r="BC300">
            <v>4660</v>
          </cell>
          <cell r="BD300">
            <v>4660</v>
          </cell>
          <cell r="BE300">
            <v>6840</v>
          </cell>
          <cell r="BF300">
            <v>6840</v>
          </cell>
          <cell r="BG300">
            <v>6840</v>
          </cell>
          <cell r="BH300">
            <v>0.373</v>
          </cell>
          <cell r="BI300">
            <v>0.39500000000000002</v>
          </cell>
          <cell r="BJ300">
            <v>0.40899999999999997</v>
          </cell>
          <cell r="BK300">
            <v>0.254</v>
          </cell>
          <cell r="BL300">
            <v>0.26900000000000002</v>
          </cell>
          <cell r="BM300">
            <v>0.27900000000000003</v>
          </cell>
          <cell r="BN300" t="str">
            <v>B</v>
          </cell>
          <cell r="BO300" t="str">
            <v>B</v>
          </cell>
          <cell r="BP300" t="str">
            <v>B</v>
          </cell>
          <cell r="BQ300" t="str">
            <v>NA</v>
          </cell>
          <cell r="BR300" t="str">
            <v>NA</v>
          </cell>
          <cell r="BS300" t="str">
            <v>NA</v>
          </cell>
          <cell r="BT300">
            <v>14458</v>
          </cell>
          <cell r="BU300">
            <v>15306</v>
          </cell>
          <cell r="BV300">
            <v>15898</v>
          </cell>
          <cell r="BW300">
            <v>4660</v>
          </cell>
          <cell r="BX300">
            <v>4660</v>
          </cell>
          <cell r="BY300">
            <v>4660</v>
          </cell>
          <cell r="BZ300">
            <v>6840</v>
          </cell>
          <cell r="CA300">
            <v>6840</v>
          </cell>
          <cell r="CB300">
            <v>6840</v>
          </cell>
          <cell r="CC300">
            <v>0.29199999999999998</v>
          </cell>
          <cell r="CD300">
            <v>0.309</v>
          </cell>
          <cell r="CE300">
            <v>0.32100000000000001</v>
          </cell>
          <cell r="CF300">
            <v>0.19900000000000001</v>
          </cell>
          <cell r="CG300">
            <v>0.21</v>
          </cell>
          <cell r="CH300">
            <v>0.218</v>
          </cell>
          <cell r="CI300" t="str">
            <v>B</v>
          </cell>
          <cell r="CJ300" t="str">
            <v>B</v>
          </cell>
          <cell r="CK300" t="str">
            <v>B</v>
          </cell>
          <cell r="CL300" t="str">
            <v>N</v>
          </cell>
        </row>
        <row r="301">
          <cell r="B301" t="str">
            <v>11010</v>
          </cell>
          <cell r="C301" t="str">
            <v>US19 (SR55)</v>
          </cell>
          <cell r="D301" t="str">
            <v>RIDGE RD</v>
          </cell>
          <cell r="E301" t="str">
            <v>HEXAM RD</v>
          </cell>
          <cell r="F301" t="str">
            <v>080045</v>
          </cell>
          <cell r="G301" t="str">
            <v>A</v>
          </cell>
          <cell r="H301">
            <v>1.0196000000000001</v>
          </cell>
          <cell r="I301">
            <v>161</v>
          </cell>
          <cell r="J301">
            <v>164</v>
          </cell>
          <cell r="K301">
            <v>166</v>
          </cell>
          <cell r="L301" t="str">
            <v>T</v>
          </cell>
          <cell r="M301" t="str">
            <v>T</v>
          </cell>
          <cell r="N301" t="str">
            <v>T</v>
          </cell>
          <cell r="O301" t="str">
            <v>C</v>
          </cell>
          <cell r="P301" t="str">
            <v>C</v>
          </cell>
          <cell r="Q301" t="str">
            <v>C</v>
          </cell>
          <cell r="R301" t="str">
            <v>NA</v>
          </cell>
          <cell r="S301" t="str">
            <v>NA</v>
          </cell>
          <cell r="T301" t="str">
            <v>NA</v>
          </cell>
          <cell r="U301">
            <v>2</v>
          </cell>
          <cell r="V301">
            <v>2</v>
          </cell>
          <cell r="W301">
            <v>2</v>
          </cell>
          <cell r="X301" t="str">
            <v>SR</v>
          </cell>
          <cell r="Y301" t="str">
            <v>SR</v>
          </cell>
          <cell r="Z301" t="str">
            <v>SR</v>
          </cell>
          <cell r="AA301">
            <v>1</v>
          </cell>
          <cell r="AB301">
            <v>1</v>
          </cell>
          <cell r="AC301">
            <v>1</v>
          </cell>
          <cell r="AD301" t="str">
            <v>H</v>
          </cell>
          <cell r="AE301" t="str">
            <v>H</v>
          </cell>
          <cell r="AF301" t="str">
            <v>H</v>
          </cell>
          <cell r="AG301" t="str">
            <v>4D</v>
          </cell>
          <cell r="AH301" t="str">
            <v>4D</v>
          </cell>
          <cell r="AI301" t="str">
            <v>4D</v>
          </cell>
          <cell r="AJ301">
            <v>0</v>
          </cell>
          <cell r="AK301">
            <v>0</v>
          </cell>
          <cell r="AL301">
            <v>0</v>
          </cell>
          <cell r="AM301">
            <v>9.4E-2</v>
          </cell>
          <cell r="AN301">
            <v>9.4E-2</v>
          </cell>
          <cell r="AO301">
            <v>9.4E-2</v>
          </cell>
          <cell r="AP301">
            <v>0.55000000000000004</v>
          </cell>
          <cell r="AQ301">
            <v>0.55000000000000004</v>
          </cell>
          <cell r="AR301">
            <v>0.55000000000000004</v>
          </cell>
          <cell r="AS301">
            <v>0.92500000000000004</v>
          </cell>
          <cell r="AT301">
            <v>0.92500000000000004</v>
          </cell>
          <cell r="AU301">
            <v>0.92500000000000004</v>
          </cell>
          <cell r="AV301">
            <v>12059</v>
          </cell>
          <cell r="AW301">
            <v>12782</v>
          </cell>
          <cell r="AX301">
            <v>13288</v>
          </cell>
          <cell r="AY301">
            <v>1134</v>
          </cell>
          <cell r="AZ301">
            <v>1202</v>
          </cell>
          <cell r="BA301">
            <v>1249</v>
          </cell>
          <cell r="BB301">
            <v>4660</v>
          </cell>
          <cell r="BC301">
            <v>4660</v>
          </cell>
          <cell r="BD301">
            <v>4660</v>
          </cell>
          <cell r="BE301">
            <v>6840</v>
          </cell>
          <cell r="BF301">
            <v>6840</v>
          </cell>
          <cell r="BG301">
            <v>6840</v>
          </cell>
          <cell r="BH301">
            <v>0.24299999999999999</v>
          </cell>
          <cell r="BI301">
            <v>0.25800000000000001</v>
          </cell>
          <cell r="BJ301">
            <v>0.26800000000000002</v>
          </cell>
          <cell r="BK301">
            <v>0.16600000000000001</v>
          </cell>
          <cell r="BL301">
            <v>0.17599999999999999</v>
          </cell>
          <cell r="BM301">
            <v>0.183</v>
          </cell>
          <cell r="BN301" t="str">
            <v>B</v>
          </cell>
          <cell r="BO301" t="str">
            <v>B</v>
          </cell>
          <cell r="BP301" t="str">
            <v>B</v>
          </cell>
          <cell r="BQ301" t="str">
            <v>NA</v>
          </cell>
          <cell r="BR301" t="str">
            <v>NA</v>
          </cell>
          <cell r="BS301" t="str">
            <v>NA</v>
          </cell>
          <cell r="BT301">
            <v>14458</v>
          </cell>
          <cell r="BU301">
            <v>15306</v>
          </cell>
          <cell r="BV301">
            <v>15898</v>
          </cell>
          <cell r="BW301">
            <v>4660</v>
          </cell>
          <cell r="BX301">
            <v>4660</v>
          </cell>
          <cell r="BY301">
            <v>4660</v>
          </cell>
          <cell r="BZ301">
            <v>6840</v>
          </cell>
          <cell r="CA301">
            <v>6840</v>
          </cell>
          <cell r="CB301">
            <v>6840</v>
          </cell>
          <cell r="CC301">
            <v>0.29199999999999998</v>
          </cell>
          <cell r="CD301">
            <v>0.309</v>
          </cell>
          <cell r="CE301">
            <v>0.32100000000000001</v>
          </cell>
          <cell r="CF301">
            <v>0.19900000000000001</v>
          </cell>
          <cell r="CG301">
            <v>0.21</v>
          </cell>
          <cell r="CH301">
            <v>0.218</v>
          </cell>
          <cell r="CI301" t="str">
            <v>B</v>
          </cell>
          <cell r="CJ301" t="str">
            <v>B</v>
          </cell>
          <cell r="CK301" t="str">
            <v>B</v>
          </cell>
          <cell r="CL301" t="str">
            <v>N</v>
          </cell>
        </row>
        <row r="302">
          <cell r="B302" t="str">
            <v>11020</v>
          </cell>
          <cell r="C302" t="str">
            <v>US19 (SR55)</v>
          </cell>
          <cell r="D302" t="str">
            <v>HEXAM RD</v>
          </cell>
          <cell r="E302" t="str">
            <v>CENTRALIA RD</v>
          </cell>
          <cell r="F302" t="str">
            <v>080045: 085306</v>
          </cell>
          <cell r="G302" t="str">
            <v>E</v>
          </cell>
          <cell r="H302">
            <v>1.02</v>
          </cell>
          <cell r="I302">
            <v>162</v>
          </cell>
          <cell r="J302">
            <v>165</v>
          </cell>
          <cell r="K302">
            <v>167</v>
          </cell>
          <cell r="L302" t="str">
            <v>T</v>
          </cell>
          <cell r="M302" t="str">
            <v>T</v>
          </cell>
          <cell r="N302" t="str">
            <v>T</v>
          </cell>
          <cell r="O302" t="str">
            <v>C</v>
          </cell>
          <cell r="P302" t="str">
            <v>C</v>
          </cell>
          <cell r="Q302" t="str">
            <v>C</v>
          </cell>
          <cell r="R302" t="str">
            <v>NA</v>
          </cell>
          <cell r="S302" t="str">
            <v>NA</v>
          </cell>
          <cell r="T302" t="str">
            <v>NA</v>
          </cell>
          <cell r="U302">
            <v>3</v>
          </cell>
          <cell r="V302">
            <v>3</v>
          </cell>
          <cell r="W302">
            <v>3</v>
          </cell>
          <cell r="X302" t="str">
            <v>SR</v>
          </cell>
          <cell r="Y302" t="str">
            <v>SR</v>
          </cell>
          <cell r="Z302" t="str">
            <v>SR</v>
          </cell>
          <cell r="AA302">
            <v>1</v>
          </cell>
          <cell r="AB302">
            <v>1</v>
          </cell>
          <cell r="AC302">
            <v>1</v>
          </cell>
          <cell r="AD302" t="str">
            <v>H</v>
          </cell>
          <cell r="AE302" t="str">
            <v>H</v>
          </cell>
          <cell r="AF302" t="str">
            <v>H</v>
          </cell>
          <cell r="AG302" t="str">
            <v>4D</v>
          </cell>
          <cell r="AH302" t="str">
            <v>4D</v>
          </cell>
          <cell r="AI302" t="str">
            <v>4D</v>
          </cell>
          <cell r="AJ302">
            <v>0</v>
          </cell>
          <cell r="AK302">
            <v>0</v>
          </cell>
          <cell r="AL302">
            <v>0</v>
          </cell>
          <cell r="AM302">
            <v>9.7000000000000003E-2</v>
          </cell>
          <cell r="AN302">
            <v>9.7000000000000003E-2</v>
          </cell>
          <cell r="AO302">
            <v>9.7000000000000003E-2</v>
          </cell>
          <cell r="AP302">
            <v>0.55000000000000004</v>
          </cell>
          <cell r="AQ302">
            <v>0.55000000000000004</v>
          </cell>
          <cell r="AR302">
            <v>0.55000000000000004</v>
          </cell>
          <cell r="AS302">
            <v>0.91</v>
          </cell>
          <cell r="AT302">
            <v>0.91</v>
          </cell>
          <cell r="AU302">
            <v>0.91</v>
          </cell>
          <cell r="AV302">
            <v>10976</v>
          </cell>
          <cell r="AW302">
            <v>11648</v>
          </cell>
          <cell r="AX302">
            <v>12119</v>
          </cell>
          <cell r="AY302">
            <v>1065</v>
          </cell>
          <cell r="AZ302">
            <v>1130</v>
          </cell>
          <cell r="BA302">
            <v>1176</v>
          </cell>
          <cell r="BB302">
            <v>4400</v>
          </cell>
          <cell r="BC302">
            <v>4400</v>
          </cell>
          <cell r="BD302">
            <v>4400</v>
          </cell>
          <cell r="BE302">
            <v>6460</v>
          </cell>
          <cell r="BF302">
            <v>6460</v>
          </cell>
          <cell r="BG302">
            <v>6460</v>
          </cell>
          <cell r="BH302">
            <v>0.24199999999999999</v>
          </cell>
          <cell r="BI302">
            <v>0.25700000000000001</v>
          </cell>
          <cell r="BJ302">
            <v>0.26700000000000002</v>
          </cell>
          <cell r="BK302">
            <v>0.16500000000000001</v>
          </cell>
          <cell r="BL302">
            <v>0.17499999999999999</v>
          </cell>
          <cell r="BM302">
            <v>0.182</v>
          </cell>
          <cell r="BN302" t="str">
            <v>B</v>
          </cell>
          <cell r="BO302" t="str">
            <v>B</v>
          </cell>
          <cell r="BP302" t="str">
            <v>B</v>
          </cell>
          <cell r="BQ302" t="str">
            <v>NA</v>
          </cell>
          <cell r="BR302" t="str">
            <v>NA</v>
          </cell>
          <cell r="BS302" t="str">
            <v>NA</v>
          </cell>
          <cell r="BT302">
            <v>10180</v>
          </cell>
          <cell r="BU302">
            <v>10803</v>
          </cell>
          <cell r="BV302">
            <v>11240</v>
          </cell>
          <cell r="BW302">
            <v>4400</v>
          </cell>
          <cell r="BX302">
            <v>4400</v>
          </cell>
          <cell r="BY302">
            <v>4400</v>
          </cell>
          <cell r="BZ302">
            <v>6460</v>
          </cell>
          <cell r="CA302">
            <v>6460</v>
          </cell>
          <cell r="CB302">
            <v>6460</v>
          </cell>
          <cell r="CC302">
            <v>0.224</v>
          </cell>
          <cell r="CD302">
            <v>0.23799999999999999</v>
          </cell>
          <cell r="CE302">
            <v>0.248</v>
          </cell>
          <cell r="CF302">
            <v>0.153</v>
          </cell>
          <cell r="CG302">
            <v>0.16200000000000001</v>
          </cell>
          <cell r="CH302">
            <v>0.16900000000000001</v>
          </cell>
          <cell r="CI302" t="str">
            <v>B</v>
          </cell>
          <cell r="CJ302" t="str">
            <v>B</v>
          </cell>
          <cell r="CK302" t="str">
            <v>B</v>
          </cell>
          <cell r="CL302" t="str">
            <v>N</v>
          </cell>
        </row>
        <row r="303">
          <cell r="B303" t="str">
            <v>11030</v>
          </cell>
          <cell r="C303" t="str">
            <v>US19 (SR55)</v>
          </cell>
          <cell r="D303" t="str">
            <v>CENTRALIA RD</v>
          </cell>
          <cell r="E303" t="str">
            <v>KNUCKEY RD</v>
          </cell>
          <cell r="F303" t="str">
            <v>085306</v>
          </cell>
          <cell r="G303" t="str">
            <v>E</v>
          </cell>
          <cell r="H303">
            <v>1.02</v>
          </cell>
          <cell r="I303">
            <v>162</v>
          </cell>
          <cell r="J303">
            <v>165</v>
          </cell>
          <cell r="K303">
            <v>167</v>
          </cell>
          <cell r="L303" t="str">
            <v>T</v>
          </cell>
          <cell r="M303" t="str">
            <v>T</v>
          </cell>
          <cell r="N303" t="str">
            <v>T</v>
          </cell>
          <cell r="O303" t="str">
            <v>C</v>
          </cell>
          <cell r="P303" t="str">
            <v>C</v>
          </cell>
          <cell r="Q303" t="str">
            <v>C</v>
          </cell>
          <cell r="R303" t="str">
            <v>NA</v>
          </cell>
          <cell r="S303" t="str">
            <v>NA</v>
          </cell>
          <cell r="T303" t="str">
            <v>NA</v>
          </cell>
          <cell r="U303">
            <v>3</v>
          </cell>
          <cell r="V303">
            <v>4</v>
          </cell>
          <cell r="W303">
            <v>3</v>
          </cell>
          <cell r="X303" t="str">
            <v>SR</v>
          </cell>
          <cell r="Y303" t="str">
            <v>SR</v>
          </cell>
          <cell r="Z303" t="str">
            <v>SR</v>
          </cell>
          <cell r="AA303">
            <v>1</v>
          </cell>
          <cell r="AB303">
            <v>1</v>
          </cell>
          <cell r="AC303">
            <v>1</v>
          </cell>
          <cell r="AD303" t="str">
            <v>H</v>
          </cell>
          <cell r="AE303" t="str">
            <v>H</v>
          </cell>
          <cell r="AF303" t="str">
            <v>H</v>
          </cell>
          <cell r="AG303" t="str">
            <v>4D</v>
          </cell>
          <cell r="AH303" t="str">
            <v>4D</v>
          </cell>
          <cell r="AI303" t="str">
            <v>4D</v>
          </cell>
          <cell r="AJ303">
            <v>0</v>
          </cell>
          <cell r="AK303">
            <v>0</v>
          </cell>
          <cell r="AL303">
            <v>0</v>
          </cell>
          <cell r="AM303">
            <v>9.7000000000000003E-2</v>
          </cell>
          <cell r="AN303">
            <v>9.7000000000000003E-2</v>
          </cell>
          <cell r="AO303">
            <v>9.7000000000000003E-2</v>
          </cell>
          <cell r="AP303">
            <v>0.55000000000000004</v>
          </cell>
          <cell r="AQ303">
            <v>0.55000000000000004</v>
          </cell>
          <cell r="AR303">
            <v>0.55000000000000004</v>
          </cell>
          <cell r="AS303">
            <v>0.91</v>
          </cell>
          <cell r="AT303">
            <v>0.91</v>
          </cell>
          <cell r="AU303">
            <v>0.91</v>
          </cell>
          <cell r="AV303">
            <v>9884</v>
          </cell>
          <cell r="AW303">
            <v>10489</v>
          </cell>
          <cell r="AX303">
            <v>10913</v>
          </cell>
          <cell r="AY303">
            <v>959</v>
          </cell>
          <cell r="AZ303">
            <v>1017</v>
          </cell>
          <cell r="BA303">
            <v>1059</v>
          </cell>
          <cell r="BB303">
            <v>4400</v>
          </cell>
          <cell r="BC303">
            <v>4400</v>
          </cell>
          <cell r="BD303">
            <v>4400</v>
          </cell>
          <cell r="BE303">
            <v>6460</v>
          </cell>
          <cell r="BF303">
            <v>6460</v>
          </cell>
          <cell r="BG303">
            <v>6460</v>
          </cell>
          <cell r="BH303">
            <v>0.218</v>
          </cell>
          <cell r="BI303">
            <v>0.23100000000000001</v>
          </cell>
          <cell r="BJ303">
            <v>0.24099999999999999</v>
          </cell>
          <cell r="BK303">
            <v>0.14799999999999999</v>
          </cell>
          <cell r="BL303">
            <v>0.157</v>
          </cell>
          <cell r="BM303">
            <v>0.16400000000000001</v>
          </cell>
          <cell r="BN303" t="str">
            <v>B</v>
          </cell>
          <cell r="BO303" t="str">
            <v>B</v>
          </cell>
          <cell r="BP303" t="str">
            <v>B</v>
          </cell>
          <cell r="BQ303" t="str">
            <v>NA</v>
          </cell>
          <cell r="BR303" t="str">
            <v>NA</v>
          </cell>
          <cell r="BS303" t="str">
            <v>NA</v>
          </cell>
          <cell r="BT303">
            <v>10180</v>
          </cell>
          <cell r="BU303">
            <v>10803</v>
          </cell>
          <cell r="BV303">
            <v>11240</v>
          </cell>
          <cell r="BW303">
            <v>4400</v>
          </cell>
          <cell r="BX303">
            <v>4400</v>
          </cell>
          <cell r="BY303">
            <v>4400</v>
          </cell>
          <cell r="BZ303">
            <v>6460</v>
          </cell>
          <cell r="CA303">
            <v>6460</v>
          </cell>
          <cell r="CB303">
            <v>6460</v>
          </cell>
          <cell r="CC303">
            <v>0.224</v>
          </cell>
          <cell r="CD303">
            <v>0.23799999999999999</v>
          </cell>
          <cell r="CE303">
            <v>0.248</v>
          </cell>
          <cell r="CF303">
            <v>0.153</v>
          </cell>
          <cell r="CG303">
            <v>0.16200000000000001</v>
          </cell>
          <cell r="CH303">
            <v>0.16900000000000001</v>
          </cell>
          <cell r="CI303" t="str">
            <v>B</v>
          </cell>
          <cell r="CJ303" t="str">
            <v>B</v>
          </cell>
          <cell r="CK303" t="str">
            <v>B</v>
          </cell>
          <cell r="CL303" t="str">
            <v>N</v>
          </cell>
        </row>
        <row r="304">
          <cell r="B304" t="str">
            <v>11040</v>
          </cell>
          <cell r="C304" t="str">
            <v>US19 (SR55)</v>
          </cell>
          <cell r="D304" t="str">
            <v>KNUCKEY RD</v>
          </cell>
          <cell r="E304" t="str">
            <v>THRASHER RD</v>
          </cell>
          <cell r="F304" t="str">
            <v>085306</v>
          </cell>
          <cell r="G304" t="str">
            <v>E</v>
          </cell>
          <cell r="H304">
            <v>1.02</v>
          </cell>
          <cell r="I304">
            <v>162</v>
          </cell>
          <cell r="J304">
            <v>165</v>
          </cell>
          <cell r="K304">
            <v>167</v>
          </cell>
          <cell r="L304" t="str">
            <v>T</v>
          </cell>
          <cell r="M304" t="str">
            <v>T</v>
          </cell>
          <cell r="N304" t="str">
            <v>T</v>
          </cell>
          <cell r="O304" t="str">
            <v>C</v>
          </cell>
          <cell r="P304" t="str">
            <v>C</v>
          </cell>
          <cell r="Q304" t="str">
            <v>C</v>
          </cell>
          <cell r="R304" t="str">
            <v>NA</v>
          </cell>
          <cell r="S304" t="str">
            <v>NA</v>
          </cell>
          <cell r="T304" t="str">
            <v>NA</v>
          </cell>
          <cell r="U304">
            <v>3</v>
          </cell>
          <cell r="V304">
            <v>4</v>
          </cell>
          <cell r="W304">
            <v>3</v>
          </cell>
          <cell r="X304" t="str">
            <v>SR</v>
          </cell>
          <cell r="Y304" t="str">
            <v>SR</v>
          </cell>
          <cell r="Z304" t="str">
            <v>SR</v>
          </cell>
          <cell r="AA304">
            <v>1</v>
          </cell>
          <cell r="AB304">
            <v>1</v>
          </cell>
          <cell r="AC304">
            <v>1</v>
          </cell>
          <cell r="AD304" t="str">
            <v>H</v>
          </cell>
          <cell r="AE304" t="str">
            <v>H</v>
          </cell>
          <cell r="AF304" t="str">
            <v>H</v>
          </cell>
          <cell r="AG304" t="str">
            <v>4D</v>
          </cell>
          <cell r="AH304" t="str">
            <v>4D</v>
          </cell>
          <cell r="AI304" t="str">
            <v>4D</v>
          </cell>
          <cell r="AJ304">
            <v>0</v>
          </cell>
          <cell r="AK304">
            <v>0</v>
          </cell>
          <cell r="AL304">
            <v>0</v>
          </cell>
          <cell r="AM304">
            <v>9.7000000000000003E-2</v>
          </cell>
          <cell r="AN304">
            <v>9.7000000000000003E-2</v>
          </cell>
          <cell r="AO304">
            <v>9.7000000000000003E-2</v>
          </cell>
          <cell r="AP304">
            <v>0.55000000000000004</v>
          </cell>
          <cell r="AQ304">
            <v>0.55000000000000004</v>
          </cell>
          <cell r="AR304">
            <v>0.55000000000000004</v>
          </cell>
          <cell r="AS304">
            <v>0.91</v>
          </cell>
          <cell r="AT304">
            <v>0.91</v>
          </cell>
          <cell r="AU304">
            <v>0.91</v>
          </cell>
          <cell r="AV304">
            <v>9884</v>
          </cell>
          <cell r="AW304">
            <v>10489</v>
          </cell>
          <cell r="AX304">
            <v>10913</v>
          </cell>
          <cell r="AY304">
            <v>959</v>
          </cell>
          <cell r="AZ304">
            <v>1017</v>
          </cell>
          <cell r="BA304">
            <v>1059</v>
          </cell>
          <cell r="BB304">
            <v>4400</v>
          </cell>
          <cell r="BC304">
            <v>4400</v>
          </cell>
          <cell r="BD304">
            <v>4400</v>
          </cell>
          <cell r="BE304">
            <v>6460</v>
          </cell>
          <cell r="BF304">
            <v>6460</v>
          </cell>
          <cell r="BG304">
            <v>6460</v>
          </cell>
          <cell r="BH304">
            <v>0.218</v>
          </cell>
          <cell r="BI304">
            <v>0.23100000000000001</v>
          </cell>
          <cell r="BJ304">
            <v>0.24099999999999999</v>
          </cell>
          <cell r="BK304">
            <v>0.14799999999999999</v>
          </cell>
          <cell r="BL304">
            <v>0.157</v>
          </cell>
          <cell r="BM304">
            <v>0.16400000000000001</v>
          </cell>
          <cell r="BN304" t="str">
            <v>B</v>
          </cell>
          <cell r="BO304" t="str">
            <v>B</v>
          </cell>
          <cell r="BP304" t="str">
            <v>B</v>
          </cell>
          <cell r="BQ304" t="str">
            <v>NA</v>
          </cell>
          <cell r="BR304" t="str">
            <v>NA</v>
          </cell>
          <cell r="BS304" t="str">
            <v>NA</v>
          </cell>
          <cell r="BT304">
            <v>10180</v>
          </cell>
          <cell r="BU304">
            <v>10803</v>
          </cell>
          <cell r="BV304">
            <v>11240</v>
          </cell>
          <cell r="BW304">
            <v>4400</v>
          </cell>
          <cell r="BX304">
            <v>4400</v>
          </cell>
          <cell r="BY304">
            <v>4400</v>
          </cell>
          <cell r="BZ304">
            <v>6460</v>
          </cell>
          <cell r="CA304">
            <v>6460</v>
          </cell>
          <cell r="CB304">
            <v>6460</v>
          </cell>
          <cell r="CC304">
            <v>0.224</v>
          </cell>
          <cell r="CD304">
            <v>0.23799999999999999</v>
          </cell>
          <cell r="CE304">
            <v>0.248</v>
          </cell>
          <cell r="CF304">
            <v>0.153</v>
          </cell>
          <cell r="CG304">
            <v>0.16200000000000001</v>
          </cell>
          <cell r="CH304">
            <v>0.16900000000000001</v>
          </cell>
          <cell r="CI304" t="str">
            <v>B</v>
          </cell>
          <cell r="CJ304" t="str">
            <v>B</v>
          </cell>
          <cell r="CK304" t="str">
            <v>B</v>
          </cell>
          <cell r="CL304" t="str">
            <v>N</v>
          </cell>
        </row>
        <row r="305">
          <cell r="B305" t="str">
            <v>11050</v>
          </cell>
          <cell r="C305" t="str">
            <v>US19 (SR55)</v>
          </cell>
          <cell r="D305" t="str">
            <v>THRASHER RD</v>
          </cell>
          <cell r="E305" t="str">
            <v>CITRUS COUNTY LINE</v>
          </cell>
          <cell r="F305" t="str">
            <v>085306</v>
          </cell>
          <cell r="G305" t="str">
            <v>E</v>
          </cell>
          <cell r="H305">
            <v>1.02</v>
          </cell>
          <cell r="I305">
            <v>162</v>
          </cell>
          <cell r="J305">
            <v>165</v>
          </cell>
          <cell r="K305">
            <v>167</v>
          </cell>
          <cell r="L305" t="str">
            <v>T</v>
          </cell>
          <cell r="M305" t="str">
            <v>T</v>
          </cell>
          <cell r="N305" t="str">
            <v>T</v>
          </cell>
          <cell r="O305" t="str">
            <v>C</v>
          </cell>
          <cell r="P305" t="str">
            <v>C</v>
          </cell>
          <cell r="Q305" t="str">
            <v>C</v>
          </cell>
          <cell r="R305" t="str">
            <v>NA</v>
          </cell>
          <cell r="S305" t="str">
            <v>NA</v>
          </cell>
          <cell r="T305" t="str">
            <v>NA</v>
          </cell>
          <cell r="U305">
            <v>3</v>
          </cell>
          <cell r="V305">
            <v>4</v>
          </cell>
          <cell r="W305">
            <v>3</v>
          </cell>
          <cell r="X305" t="str">
            <v>SR</v>
          </cell>
          <cell r="Y305" t="str">
            <v>SR</v>
          </cell>
          <cell r="Z305" t="str">
            <v>SR</v>
          </cell>
          <cell r="AA305">
            <v>1</v>
          </cell>
          <cell r="AB305">
            <v>1</v>
          </cell>
          <cell r="AC305">
            <v>1</v>
          </cell>
          <cell r="AD305" t="str">
            <v>H</v>
          </cell>
          <cell r="AE305" t="str">
            <v>H</v>
          </cell>
          <cell r="AF305" t="str">
            <v>H</v>
          </cell>
          <cell r="AG305" t="str">
            <v>4D</v>
          </cell>
          <cell r="AH305" t="str">
            <v>4D</v>
          </cell>
          <cell r="AI305" t="str">
            <v>4D</v>
          </cell>
          <cell r="AJ305">
            <v>0</v>
          </cell>
          <cell r="AK305">
            <v>0</v>
          </cell>
          <cell r="AL305">
            <v>0</v>
          </cell>
          <cell r="AM305">
            <v>9.7000000000000003E-2</v>
          </cell>
          <cell r="AN305">
            <v>9.7000000000000003E-2</v>
          </cell>
          <cell r="AO305">
            <v>9.7000000000000003E-2</v>
          </cell>
          <cell r="AP305">
            <v>0.55000000000000004</v>
          </cell>
          <cell r="AQ305">
            <v>0.55000000000000004</v>
          </cell>
          <cell r="AR305">
            <v>0.55000000000000004</v>
          </cell>
          <cell r="AS305">
            <v>0.91</v>
          </cell>
          <cell r="AT305">
            <v>0.91</v>
          </cell>
          <cell r="AU305">
            <v>0.91</v>
          </cell>
          <cell r="AV305">
            <v>9884</v>
          </cell>
          <cell r="AW305">
            <v>10489</v>
          </cell>
          <cell r="AX305">
            <v>10913</v>
          </cell>
          <cell r="AY305">
            <v>959</v>
          </cell>
          <cell r="AZ305">
            <v>1017</v>
          </cell>
          <cell r="BA305">
            <v>1059</v>
          </cell>
          <cell r="BB305">
            <v>4400</v>
          </cell>
          <cell r="BC305">
            <v>4400</v>
          </cell>
          <cell r="BD305">
            <v>4400</v>
          </cell>
          <cell r="BE305">
            <v>6460</v>
          </cell>
          <cell r="BF305">
            <v>6460</v>
          </cell>
          <cell r="BG305">
            <v>6460</v>
          </cell>
          <cell r="BH305">
            <v>0.218</v>
          </cell>
          <cell r="BI305">
            <v>0.23100000000000001</v>
          </cell>
          <cell r="BJ305">
            <v>0.24099999999999999</v>
          </cell>
          <cell r="BK305">
            <v>0.14799999999999999</v>
          </cell>
          <cell r="BL305">
            <v>0.157</v>
          </cell>
          <cell r="BM305">
            <v>0.16400000000000001</v>
          </cell>
          <cell r="BN305" t="str">
            <v>B</v>
          </cell>
          <cell r="BO305" t="str">
            <v>B</v>
          </cell>
          <cell r="BP305" t="str">
            <v>B</v>
          </cell>
          <cell r="BQ305" t="str">
            <v>NA</v>
          </cell>
          <cell r="BR305" t="str">
            <v>NA</v>
          </cell>
          <cell r="BS305" t="str">
            <v>NA</v>
          </cell>
          <cell r="BT305">
            <v>10180</v>
          </cell>
          <cell r="BU305">
            <v>10803</v>
          </cell>
          <cell r="BV305">
            <v>11240</v>
          </cell>
          <cell r="BW305">
            <v>4400</v>
          </cell>
          <cell r="BX305">
            <v>4400</v>
          </cell>
          <cell r="BY305">
            <v>4400</v>
          </cell>
          <cell r="BZ305">
            <v>6460</v>
          </cell>
          <cell r="CA305">
            <v>6460</v>
          </cell>
          <cell r="CB305">
            <v>6460</v>
          </cell>
          <cell r="CC305">
            <v>0.224</v>
          </cell>
          <cell r="CD305">
            <v>0.23799999999999999</v>
          </cell>
          <cell r="CE305">
            <v>0.248</v>
          </cell>
          <cell r="CF305">
            <v>0.153</v>
          </cell>
          <cell r="CG305">
            <v>0.16200000000000001</v>
          </cell>
          <cell r="CH305">
            <v>0.16900000000000001</v>
          </cell>
          <cell r="CI305" t="str">
            <v>B</v>
          </cell>
          <cell r="CJ305" t="str">
            <v>B</v>
          </cell>
          <cell r="CK305" t="str">
            <v>B</v>
          </cell>
          <cell r="CL305" t="str">
            <v>N</v>
          </cell>
        </row>
        <row r="306">
          <cell r="B306" t="str">
            <v>6010</v>
          </cell>
          <cell r="C306" t="str">
            <v>WATERFALL DR</v>
          </cell>
          <cell r="D306" t="str">
            <v>COUNTY LINE RD</v>
          </cell>
          <cell r="E306" t="str">
            <v>SPRING HILL DR</v>
          </cell>
          <cell r="F306" t="str">
            <v>7: 082016</v>
          </cell>
          <cell r="G306" t="str">
            <v>E</v>
          </cell>
          <cell r="H306">
            <v>1.02</v>
          </cell>
          <cell r="I306">
            <v>163</v>
          </cell>
          <cell r="J306">
            <v>166</v>
          </cell>
          <cell r="K306">
            <v>168</v>
          </cell>
          <cell r="L306" t="str">
            <v>T</v>
          </cell>
          <cell r="M306" t="str">
            <v>T</v>
          </cell>
          <cell r="N306" t="str">
            <v>T</v>
          </cell>
          <cell r="O306" t="str">
            <v>D</v>
          </cell>
          <cell r="P306" t="str">
            <v>D</v>
          </cell>
          <cell r="Q306" t="str">
            <v>D</v>
          </cell>
          <cell r="R306" t="str">
            <v>SC</v>
          </cell>
          <cell r="S306" t="str">
            <v>SC</v>
          </cell>
          <cell r="T306" t="str">
            <v>SC</v>
          </cell>
          <cell r="U306">
            <v>2</v>
          </cell>
          <cell r="V306">
            <v>2</v>
          </cell>
          <cell r="W306">
            <v>2</v>
          </cell>
          <cell r="X306" t="str">
            <v>CR</v>
          </cell>
          <cell r="Y306" t="str">
            <v>CR</v>
          </cell>
          <cell r="Z306" t="str">
            <v>CR</v>
          </cell>
          <cell r="AA306">
            <v>0</v>
          </cell>
          <cell r="AB306">
            <v>0</v>
          </cell>
          <cell r="AC306">
            <v>0</v>
          </cell>
          <cell r="AD306" t="str">
            <v>N</v>
          </cell>
          <cell r="AE306" t="str">
            <v>N</v>
          </cell>
          <cell r="AF306" t="str">
            <v>N</v>
          </cell>
          <cell r="AG306" t="str">
            <v>2U</v>
          </cell>
          <cell r="AH306" t="str">
            <v>2U</v>
          </cell>
          <cell r="AI306" t="str">
            <v>2U</v>
          </cell>
          <cell r="AJ306">
            <v>1</v>
          </cell>
          <cell r="AK306">
            <v>1</v>
          </cell>
          <cell r="AL306">
            <v>1</v>
          </cell>
          <cell r="AM306">
            <v>9.7000000000000003E-2</v>
          </cell>
          <cell r="AN306">
            <v>9.7000000000000003E-2</v>
          </cell>
          <cell r="AO306">
            <v>9.7000000000000003E-2</v>
          </cell>
          <cell r="AP306">
            <v>0.55000000000000004</v>
          </cell>
          <cell r="AQ306">
            <v>0.55000000000000004</v>
          </cell>
          <cell r="AR306">
            <v>0.55000000000000004</v>
          </cell>
          <cell r="AS306">
            <v>0.92500000000000004</v>
          </cell>
          <cell r="AT306">
            <v>0.92500000000000004</v>
          </cell>
          <cell r="AU306">
            <v>0.92500000000000004</v>
          </cell>
          <cell r="AV306">
            <v>3435</v>
          </cell>
          <cell r="AW306">
            <v>3646</v>
          </cell>
          <cell r="AX306">
            <v>3793</v>
          </cell>
          <cell r="AY306">
            <v>333</v>
          </cell>
          <cell r="AZ306">
            <v>354</v>
          </cell>
          <cell r="BA306">
            <v>368</v>
          </cell>
          <cell r="BB306">
            <v>1440</v>
          </cell>
          <cell r="BC306">
            <v>1440</v>
          </cell>
          <cell r="BD306">
            <v>1440</v>
          </cell>
          <cell r="BE306">
            <v>1440</v>
          </cell>
          <cell r="BF306">
            <v>1440</v>
          </cell>
          <cell r="BG306">
            <v>1440</v>
          </cell>
          <cell r="BH306">
            <v>0.23100000000000001</v>
          </cell>
          <cell r="BI306">
            <v>0.246</v>
          </cell>
          <cell r="BJ306">
            <v>0.25600000000000001</v>
          </cell>
          <cell r="BK306">
            <v>0.23100000000000001</v>
          </cell>
          <cell r="BL306">
            <v>0.246</v>
          </cell>
          <cell r="BM306">
            <v>0.25600000000000001</v>
          </cell>
          <cell r="BN306" t="str">
            <v>B</v>
          </cell>
          <cell r="BO306" t="str">
            <v>B</v>
          </cell>
          <cell r="BP306" t="str">
            <v>B</v>
          </cell>
          <cell r="BQ306" t="str">
            <v>SC</v>
          </cell>
          <cell r="BR306" t="str">
            <v>SC</v>
          </cell>
          <cell r="BS306" t="str">
            <v>SC</v>
          </cell>
          <cell r="BT306">
            <v>3435</v>
          </cell>
          <cell r="BU306">
            <v>3646</v>
          </cell>
          <cell r="BV306">
            <v>3793</v>
          </cell>
          <cell r="BW306">
            <v>1440</v>
          </cell>
          <cell r="BX306">
            <v>1440</v>
          </cell>
          <cell r="BY306">
            <v>1440</v>
          </cell>
          <cell r="BZ306">
            <v>1440</v>
          </cell>
          <cell r="CA306">
            <v>1440</v>
          </cell>
          <cell r="CB306">
            <v>1440</v>
          </cell>
          <cell r="CC306">
            <v>0.23100000000000001</v>
          </cell>
          <cell r="CD306">
            <v>0.246</v>
          </cell>
          <cell r="CE306">
            <v>0.25600000000000001</v>
          </cell>
          <cell r="CF306">
            <v>0.23100000000000001</v>
          </cell>
          <cell r="CG306">
            <v>0.246</v>
          </cell>
          <cell r="CH306">
            <v>0.25600000000000001</v>
          </cell>
          <cell r="CI306" t="str">
            <v>B</v>
          </cell>
          <cell r="CJ306" t="str">
            <v>B</v>
          </cell>
          <cell r="CK306" t="str">
            <v>B</v>
          </cell>
          <cell r="CL306" t="str">
            <v>N</v>
          </cell>
        </row>
        <row r="307">
          <cell r="B307" t="str">
            <v>8080</v>
          </cell>
          <cell r="C307" t="str">
            <v>WEATHERLY RD</v>
          </cell>
          <cell r="D307" t="str">
            <v>MONDON HILL RD</v>
          </cell>
          <cell r="E307" t="str">
            <v>CROOM RD</v>
          </cell>
          <cell r="F307" t="str">
            <v/>
          </cell>
          <cell r="G307" t="str">
            <v>E</v>
          </cell>
          <cell r="H307">
            <v>1.02</v>
          </cell>
          <cell r="I307">
            <v>164</v>
          </cell>
          <cell r="J307">
            <v>167</v>
          </cell>
          <cell r="K307">
            <v>169</v>
          </cell>
          <cell r="L307" t="str">
            <v>T</v>
          </cell>
          <cell r="M307" t="str">
            <v>T</v>
          </cell>
          <cell r="N307" t="str">
            <v>T</v>
          </cell>
          <cell r="O307" t="str">
            <v>D</v>
          </cell>
          <cell r="P307" t="str">
            <v>D</v>
          </cell>
          <cell r="Q307" t="str">
            <v>D</v>
          </cell>
          <cell r="R307" t="str">
            <v>NA</v>
          </cell>
          <cell r="S307" t="str">
            <v>NA</v>
          </cell>
          <cell r="T307" t="str">
            <v>NA</v>
          </cell>
          <cell r="U307">
            <v>4</v>
          </cell>
          <cell r="V307">
            <v>4</v>
          </cell>
          <cell r="W307">
            <v>4</v>
          </cell>
          <cell r="X307" t="str">
            <v>CR</v>
          </cell>
          <cell r="Y307" t="str">
            <v>CR</v>
          </cell>
          <cell r="Z307" t="str">
            <v>CR</v>
          </cell>
          <cell r="AA307">
            <v>0</v>
          </cell>
          <cell r="AB307">
            <v>0</v>
          </cell>
          <cell r="AC307">
            <v>0</v>
          </cell>
          <cell r="AD307" t="str">
            <v>N</v>
          </cell>
          <cell r="AE307" t="str">
            <v>N</v>
          </cell>
          <cell r="AF307" t="str">
            <v>N</v>
          </cell>
          <cell r="AG307" t="str">
            <v>2U</v>
          </cell>
          <cell r="AH307" t="str">
            <v>2U</v>
          </cell>
          <cell r="AI307" t="str">
            <v>2U</v>
          </cell>
          <cell r="AJ307">
            <v>0</v>
          </cell>
          <cell r="AK307">
            <v>0</v>
          </cell>
          <cell r="AL307">
            <v>0</v>
          </cell>
          <cell r="AM307">
            <v>0.1</v>
          </cell>
          <cell r="AN307">
            <v>0.1</v>
          </cell>
          <cell r="AO307">
            <v>0.1</v>
          </cell>
          <cell r="AP307">
            <v>0.55000000000000004</v>
          </cell>
          <cell r="AQ307">
            <v>0.55000000000000004</v>
          </cell>
          <cell r="AR307">
            <v>0.55000000000000004</v>
          </cell>
          <cell r="AS307">
            <v>0.89500000000000002</v>
          </cell>
          <cell r="AT307">
            <v>0.89500000000000002</v>
          </cell>
          <cell r="AU307">
            <v>0.89500000000000002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1500</v>
          </cell>
          <cell r="BC307">
            <v>1500</v>
          </cell>
          <cell r="BD307">
            <v>1500</v>
          </cell>
          <cell r="BE307">
            <v>1912</v>
          </cell>
          <cell r="BF307">
            <v>1912</v>
          </cell>
          <cell r="BG307">
            <v>1912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Q307" t="str">
            <v>NA</v>
          </cell>
          <cell r="BR307" t="str">
            <v>NA</v>
          </cell>
          <cell r="BS307" t="str">
            <v>NA</v>
          </cell>
          <cell r="BT307">
            <v>0</v>
          </cell>
          <cell r="BU307">
            <v>0</v>
          </cell>
          <cell r="BV307">
            <v>0</v>
          </cell>
          <cell r="BW307">
            <v>2000</v>
          </cell>
          <cell r="BX307">
            <v>2000</v>
          </cell>
          <cell r="BY307">
            <v>2000</v>
          </cell>
          <cell r="BZ307">
            <v>2550</v>
          </cell>
          <cell r="CA307">
            <v>2550</v>
          </cell>
          <cell r="CB307">
            <v>2550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L307" t="str">
            <v>N</v>
          </cell>
        </row>
        <row r="308">
          <cell r="B308" t="str">
            <v>20360.1</v>
          </cell>
          <cell r="C308" t="str">
            <v>WEEPING WILLOW ST</v>
          </cell>
          <cell r="D308" t="str">
            <v>CORTEZ BLVD (SR50)</v>
          </cell>
          <cell r="E308" t="str">
            <v>JACQUELINE RD</v>
          </cell>
          <cell r="F308" t="str">
            <v>118</v>
          </cell>
          <cell r="G308" t="str">
            <v>E</v>
          </cell>
          <cell r="H308">
            <v>1.02</v>
          </cell>
          <cell r="I308">
            <v>165</v>
          </cell>
          <cell r="J308">
            <v>168</v>
          </cell>
          <cell r="K308">
            <v>170</v>
          </cell>
          <cell r="L308" t="str">
            <v>T</v>
          </cell>
          <cell r="M308" t="str">
            <v>T</v>
          </cell>
          <cell r="N308" t="str">
            <v>T</v>
          </cell>
          <cell r="O308" t="str">
            <v>D</v>
          </cell>
          <cell r="P308" t="str">
            <v>D</v>
          </cell>
          <cell r="Q308" t="str">
            <v>D</v>
          </cell>
          <cell r="R308" t="str">
            <v>NMC</v>
          </cell>
          <cell r="S308" t="str">
            <v>NMC</v>
          </cell>
          <cell r="T308" t="str">
            <v>NMC</v>
          </cell>
          <cell r="U308">
            <v>3</v>
          </cell>
          <cell r="V308">
            <v>3</v>
          </cell>
          <cell r="W308">
            <v>3</v>
          </cell>
          <cell r="X308" t="str">
            <v>CR</v>
          </cell>
          <cell r="Y308" t="str">
            <v>CR</v>
          </cell>
          <cell r="Z308" t="str">
            <v>CR</v>
          </cell>
          <cell r="AA308">
            <v>0</v>
          </cell>
          <cell r="AB308">
            <v>0</v>
          </cell>
          <cell r="AC308">
            <v>0</v>
          </cell>
          <cell r="AD308" t="str">
            <v>N</v>
          </cell>
          <cell r="AE308" t="str">
            <v>N</v>
          </cell>
          <cell r="AF308" t="str">
            <v>N</v>
          </cell>
          <cell r="AG308" t="str">
            <v>2U</v>
          </cell>
          <cell r="AH308" t="str">
            <v>2U</v>
          </cell>
          <cell r="AI308" t="str">
            <v>2U</v>
          </cell>
          <cell r="AJ308">
            <v>0</v>
          </cell>
          <cell r="AK308">
            <v>0</v>
          </cell>
          <cell r="AL308">
            <v>0</v>
          </cell>
          <cell r="AM308">
            <v>9.5000000000000001E-2</v>
          </cell>
          <cell r="AN308">
            <v>9.5000000000000001E-2</v>
          </cell>
          <cell r="AO308">
            <v>9.5000000000000001E-2</v>
          </cell>
          <cell r="AP308">
            <v>0.55000000000000004</v>
          </cell>
          <cell r="AQ308">
            <v>0.55000000000000004</v>
          </cell>
          <cell r="AR308">
            <v>0.55000000000000004</v>
          </cell>
          <cell r="AS308">
            <v>0.92500000000000004</v>
          </cell>
          <cell r="AT308">
            <v>0.92500000000000004</v>
          </cell>
          <cell r="AU308">
            <v>0.92500000000000004</v>
          </cell>
          <cell r="AV308">
            <v>2195</v>
          </cell>
          <cell r="AW308">
            <v>2329</v>
          </cell>
          <cell r="AX308">
            <v>2424</v>
          </cell>
          <cell r="AY308">
            <v>209</v>
          </cell>
          <cell r="AZ308">
            <v>221</v>
          </cell>
          <cell r="BA308">
            <v>230</v>
          </cell>
          <cell r="BB308">
            <v>1938</v>
          </cell>
          <cell r="BC308">
            <v>1938</v>
          </cell>
          <cell r="BD308">
            <v>1938</v>
          </cell>
          <cell r="BE308">
            <v>2460</v>
          </cell>
          <cell r="BF308">
            <v>2460</v>
          </cell>
          <cell r="BG308">
            <v>2460</v>
          </cell>
          <cell r="BH308">
            <v>0.108</v>
          </cell>
          <cell r="BI308">
            <v>0.114</v>
          </cell>
          <cell r="BJ308">
            <v>0.11899999999999999</v>
          </cell>
          <cell r="BK308">
            <v>8.5000000000000006E-2</v>
          </cell>
          <cell r="BL308">
            <v>0.09</v>
          </cell>
          <cell r="BM308">
            <v>9.2999999999999999E-2</v>
          </cell>
          <cell r="BN308" t="str">
            <v>B</v>
          </cell>
          <cell r="BO308" t="str">
            <v>B</v>
          </cell>
          <cell r="BP308" t="str">
            <v>B</v>
          </cell>
          <cell r="BQ308" t="str">
            <v>NMC</v>
          </cell>
          <cell r="BR308" t="str">
            <v>NMC</v>
          </cell>
          <cell r="BS308" t="str">
            <v>NMC</v>
          </cell>
          <cell r="BT308">
            <v>2195</v>
          </cell>
          <cell r="BU308">
            <v>2329</v>
          </cell>
          <cell r="BV308">
            <v>2424</v>
          </cell>
          <cell r="BW308">
            <v>2040</v>
          </cell>
          <cell r="BX308">
            <v>2040</v>
          </cell>
          <cell r="BY308">
            <v>2040</v>
          </cell>
          <cell r="BZ308">
            <v>2590</v>
          </cell>
          <cell r="CA308">
            <v>2590</v>
          </cell>
          <cell r="CB308">
            <v>2590</v>
          </cell>
          <cell r="CC308">
            <v>0.10199999999999999</v>
          </cell>
          <cell r="CD308">
            <v>0.108</v>
          </cell>
          <cell r="CE308">
            <v>0.113</v>
          </cell>
          <cell r="CF308">
            <v>8.1000000000000003E-2</v>
          </cell>
          <cell r="CG308">
            <v>8.5000000000000006E-2</v>
          </cell>
          <cell r="CH308">
            <v>8.8999999999999996E-2</v>
          </cell>
          <cell r="CI308" t="str">
            <v>B</v>
          </cell>
          <cell r="CJ308" t="str">
            <v>B</v>
          </cell>
          <cell r="CK308" t="str">
            <v>B</v>
          </cell>
          <cell r="CL308" t="str">
            <v>N</v>
          </cell>
        </row>
        <row r="309">
          <cell r="B309" t="str">
            <v>20360.2</v>
          </cell>
          <cell r="C309" t="str">
            <v>WEEPING WILLOW ST</v>
          </cell>
          <cell r="D309" t="str">
            <v>JACQUELINE RD</v>
          </cell>
          <cell r="E309" t="str">
            <v>MONTOUR ST</v>
          </cell>
          <cell r="F309" t="str">
            <v>118</v>
          </cell>
          <cell r="G309" t="str">
            <v>E</v>
          </cell>
          <cell r="H309">
            <v>1.02</v>
          </cell>
          <cell r="I309">
            <v>165</v>
          </cell>
          <cell r="J309">
            <v>168</v>
          </cell>
          <cell r="K309">
            <v>170</v>
          </cell>
          <cell r="L309" t="str">
            <v>T</v>
          </cell>
          <cell r="M309" t="str">
            <v>T</v>
          </cell>
          <cell r="N309" t="str">
            <v>T</v>
          </cell>
          <cell r="O309" t="str">
            <v>D</v>
          </cell>
          <cell r="P309" t="str">
            <v>D</v>
          </cell>
          <cell r="Q309" t="str">
            <v>D</v>
          </cell>
          <cell r="R309" t="str">
            <v>NMC</v>
          </cell>
          <cell r="S309" t="str">
            <v>NMC</v>
          </cell>
          <cell r="T309" t="str">
            <v>NMC</v>
          </cell>
          <cell r="U309">
            <v>3</v>
          </cell>
          <cell r="V309">
            <v>3</v>
          </cell>
          <cell r="W309">
            <v>3</v>
          </cell>
          <cell r="X309" t="str">
            <v>CR</v>
          </cell>
          <cell r="Y309" t="str">
            <v>CR</v>
          </cell>
          <cell r="Z309" t="str">
            <v>CR</v>
          </cell>
          <cell r="AA309">
            <v>0</v>
          </cell>
          <cell r="AB309">
            <v>0</v>
          </cell>
          <cell r="AC309">
            <v>0</v>
          </cell>
          <cell r="AD309" t="str">
            <v>N</v>
          </cell>
          <cell r="AE309" t="str">
            <v>N</v>
          </cell>
          <cell r="AF309" t="str">
            <v>N</v>
          </cell>
          <cell r="AG309" t="str">
            <v>2U</v>
          </cell>
          <cell r="AH309" t="str">
            <v>2U</v>
          </cell>
          <cell r="AI309" t="str">
            <v>2U</v>
          </cell>
          <cell r="AJ309">
            <v>0</v>
          </cell>
          <cell r="AK309">
            <v>0</v>
          </cell>
          <cell r="AL309">
            <v>0</v>
          </cell>
          <cell r="AM309">
            <v>9.5000000000000001E-2</v>
          </cell>
          <cell r="AN309">
            <v>9.5000000000000001E-2</v>
          </cell>
          <cell r="AO309">
            <v>9.5000000000000001E-2</v>
          </cell>
          <cell r="AP309">
            <v>0.55000000000000004</v>
          </cell>
          <cell r="AQ309">
            <v>0.55000000000000004</v>
          </cell>
          <cell r="AR309">
            <v>0.55000000000000004</v>
          </cell>
          <cell r="AS309">
            <v>0.92500000000000004</v>
          </cell>
          <cell r="AT309">
            <v>0.92500000000000004</v>
          </cell>
          <cell r="AU309">
            <v>0.92500000000000004</v>
          </cell>
          <cell r="AV309">
            <v>2195</v>
          </cell>
          <cell r="AW309">
            <v>2329</v>
          </cell>
          <cell r="AX309">
            <v>2424</v>
          </cell>
          <cell r="AY309">
            <v>209</v>
          </cell>
          <cell r="AZ309">
            <v>221</v>
          </cell>
          <cell r="BA309">
            <v>230</v>
          </cell>
          <cell r="BB309">
            <v>1938</v>
          </cell>
          <cell r="BC309">
            <v>1938</v>
          </cell>
          <cell r="BD309">
            <v>1938</v>
          </cell>
          <cell r="BE309">
            <v>2460</v>
          </cell>
          <cell r="BF309">
            <v>2460</v>
          </cell>
          <cell r="BG309">
            <v>2460</v>
          </cell>
          <cell r="BH309">
            <v>0.108</v>
          </cell>
          <cell r="BI309">
            <v>0.114</v>
          </cell>
          <cell r="BJ309">
            <v>0.11899999999999999</v>
          </cell>
          <cell r="BK309">
            <v>8.5000000000000006E-2</v>
          </cell>
          <cell r="BL309">
            <v>0.09</v>
          </cell>
          <cell r="BM309">
            <v>9.2999999999999999E-2</v>
          </cell>
          <cell r="BN309" t="str">
            <v>B</v>
          </cell>
          <cell r="BO309" t="str">
            <v>B</v>
          </cell>
          <cell r="BP309" t="str">
            <v>B</v>
          </cell>
          <cell r="BQ309" t="str">
            <v>NMC</v>
          </cell>
          <cell r="BR309" t="str">
            <v>NMC</v>
          </cell>
          <cell r="BS309" t="str">
            <v>NMC</v>
          </cell>
          <cell r="BT309">
            <v>2195</v>
          </cell>
          <cell r="BU309">
            <v>2329</v>
          </cell>
          <cell r="BV309">
            <v>2424</v>
          </cell>
          <cell r="BW309">
            <v>2040</v>
          </cell>
          <cell r="BX309">
            <v>2040</v>
          </cell>
          <cell r="BY309">
            <v>2040</v>
          </cell>
          <cell r="BZ309">
            <v>2590</v>
          </cell>
          <cell r="CA309">
            <v>2590</v>
          </cell>
          <cell r="CB309">
            <v>2590</v>
          </cell>
          <cell r="CC309">
            <v>0.10199999999999999</v>
          </cell>
          <cell r="CD309">
            <v>0.108</v>
          </cell>
          <cell r="CE309">
            <v>0.113</v>
          </cell>
          <cell r="CF309">
            <v>8.1000000000000003E-2</v>
          </cell>
          <cell r="CG309">
            <v>8.5000000000000006E-2</v>
          </cell>
          <cell r="CH309">
            <v>8.8999999999999996E-2</v>
          </cell>
          <cell r="CI309" t="str">
            <v>B</v>
          </cell>
          <cell r="CJ309" t="str">
            <v>B</v>
          </cell>
          <cell r="CK309" t="str">
            <v>B</v>
          </cell>
          <cell r="CL309" t="str">
            <v>N</v>
          </cell>
        </row>
        <row r="310">
          <cell r="B310" t="str">
            <v>6110</v>
          </cell>
          <cell r="C310" t="str">
            <v>WISCON RD</v>
          </cell>
          <cell r="D310" t="str">
            <v>CORTEZ BLVD (SR50)</v>
          </cell>
          <cell r="E310" t="str">
            <v>FORT DADE AVE</v>
          </cell>
          <cell r="F310" t="str">
            <v>54</v>
          </cell>
          <cell r="G310" t="str">
            <v>A</v>
          </cell>
          <cell r="H310">
            <v>1.0062</v>
          </cell>
          <cell r="I310">
            <v>166</v>
          </cell>
          <cell r="J310">
            <v>169</v>
          </cell>
          <cell r="K310">
            <v>171</v>
          </cell>
          <cell r="L310" t="str">
            <v>T</v>
          </cell>
          <cell r="M310" t="str">
            <v>T</v>
          </cell>
          <cell r="N310" t="str">
            <v>T</v>
          </cell>
          <cell r="O310" t="str">
            <v>D</v>
          </cell>
          <cell r="P310" t="str">
            <v>D</v>
          </cell>
          <cell r="Q310" t="str">
            <v>D</v>
          </cell>
          <cell r="R310" t="str">
            <v>NA</v>
          </cell>
          <cell r="S310" t="str">
            <v>NA</v>
          </cell>
          <cell r="T310" t="str">
            <v>NA</v>
          </cell>
          <cell r="U310">
            <v>3</v>
          </cell>
          <cell r="V310">
            <v>3</v>
          </cell>
          <cell r="W310">
            <v>3</v>
          </cell>
          <cell r="X310" t="str">
            <v>CR</v>
          </cell>
          <cell r="Y310" t="str">
            <v>CR</v>
          </cell>
          <cell r="Z310" t="str">
            <v>CR</v>
          </cell>
          <cell r="AA310">
            <v>0</v>
          </cell>
          <cell r="AB310">
            <v>0</v>
          </cell>
          <cell r="AC310">
            <v>0</v>
          </cell>
          <cell r="AD310" t="str">
            <v>N</v>
          </cell>
          <cell r="AE310" t="str">
            <v>N</v>
          </cell>
          <cell r="AF310" t="str">
            <v>N</v>
          </cell>
          <cell r="AG310" t="str">
            <v>2U</v>
          </cell>
          <cell r="AH310" t="str">
            <v>2U</v>
          </cell>
          <cell r="AI310" t="str">
            <v>2U</v>
          </cell>
          <cell r="AJ310">
            <v>0</v>
          </cell>
          <cell r="AK310">
            <v>0</v>
          </cell>
          <cell r="AL310">
            <v>0</v>
          </cell>
          <cell r="AM310">
            <v>9.7000000000000003E-2</v>
          </cell>
          <cell r="AN310">
            <v>9.7000000000000003E-2</v>
          </cell>
          <cell r="AO310">
            <v>9.7000000000000003E-2</v>
          </cell>
          <cell r="AP310">
            <v>0.55000000000000004</v>
          </cell>
          <cell r="AQ310">
            <v>0.55000000000000004</v>
          </cell>
          <cell r="AR310">
            <v>0.55000000000000004</v>
          </cell>
          <cell r="AS310">
            <v>0.91</v>
          </cell>
          <cell r="AT310">
            <v>0.91</v>
          </cell>
          <cell r="AU310">
            <v>0.91</v>
          </cell>
          <cell r="AV310">
            <v>6371</v>
          </cell>
          <cell r="AW310">
            <v>6491</v>
          </cell>
          <cell r="AX310">
            <v>6571</v>
          </cell>
          <cell r="AY310">
            <v>618</v>
          </cell>
          <cell r="AZ310">
            <v>630</v>
          </cell>
          <cell r="BA310">
            <v>637</v>
          </cell>
          <cell r="BB310">
            <v>1530</v>
          </cell>
          <cell r="BC310">
            <v>1530</v>
          </cell>
          <cell r="BD310">
            <v>1530</v>
          </cell>
          <cell r="BE310">
            <v>1942</v>
          </cell>
          <cell r="BF310">
            <v>1942</v>
          </cell>
          <cell r="BG310">
            <v>1942</v>
          </cell>
          <cell r="BH310">
            <v>0.40400000000000003</v>
          </cell>
          <cell r="BI310">
            <v>0.41199999999999998</v>
          </cell>
          <cell r="BJ310">
            <v>0.41599999999999998</v>
          </cell>
          <cell r="BK310">
            <v>0.318</v>
          </cell>
          <cell r="BL310">
            <v>0.32400000000000001</v>
          </cell>
          <cell r="BM310">
            <v>0.32800000000000001</v>
          </cell>
          <cell r="BN310" t="str">
            <v>C</v>
          </cell>
          <cell r="BO310" t="str">
            <v>C</v>
          </cell>
          <cell r="BP310" t="str">
            <v>C</v>
          </cell>
          <cell r="BQ310" t="str">
            <v>NA</v>
          </cell>
          <cell r="BR310" t="str">
            <v>NA</v>
          </cell>
          <cell r="BS310" t="str">
            <v>NA</v>
          </cell>
          <cell r="BT310">
            <v>6371</v>
          </cell>
          <cell r="BU310">
            <v>6491</v>
          </cell>
          <cell r="BV310">
            <v>6571</v>
          </cell>
          <cell r="BW310">
            <v>2040</v>
          </cell>
          <cell r="BX310">
            <v>2040</v>
          </cell>
          <cell r="BY310">
            <v>2040</v>
          </cell>
          <cell r="BZ310">
            <v>2590</v>
          </cell>
          <cell r="CA310">
            <v>2590</v>
          </cell>
          <cell r="CB310">
            <v>2590</v>
          </cell>
          <cell r="CC310">
            <v>0.30299999999999999</v>
          </cell>
          <cell r="CD310">
            <v>0.309</v>
          </cell>
          <cell r="CE310">
            <v>0.312</v>
          </cell>
          <cell r="CF310">
            <v>0.23899999999999999</v>
          </cell>
          <cell r="CG310">
            <v>0.24299999999999999</v>
          </cell>
          <cell r="CH310">
            <v>0.246</v>
          </cell>
          <cell r="CI310" t="str">
            <v>B</v>
          </cell>
          <cell r="CJ310" t="str">
            <v>B</v>
          </cell>
          <cell r="CK310" t="str">
            <v>B</v>
          </cell>
          <cell r="CL310" t="str">
            <v>N</v>
          </cell>
        </row>
        <row r="311">
          <cell r="B311" t="str">
            <v>6115</v>
          </cell>
          <cell r="C311" t="str">
            <v>WISCON RD</v>
          </cell>
          <cell r="D311" t="str">
            <v>FORT DADE AVE</v>
          </cell>
          <cell r="E311" t="str">
            <v>CALIFORNIA ST</v>
          </cell>
          <cell r="F311" t="str">
            <v>54</v>
          </cell>
          <cell r="G311" t="str">
            <v>A</v>
          </cell>
          <cell r="H311">
            <v>1.0062</v>
          </cell>
          <cell r="I311">
            <v>166</v>
          </cell>
          <cell r="J311">
            <v>169</v>
          </cell>
          <cell r="K311">
            <v>171</v>
          </cell>
          <cell r="L311" t="str">
            <v>T</v>
          </cell>
          <cell r="M311" t="str">
            <v>T</v>
          </cell>
          <cell r="N311" t="str">
            <v>T</v>
          </cell>
          <cell r="O311" t="str">
            <v>D</v>
          </cell>
          <cell r="P311" t="str">
            <v>D</v>
          </cell>
          <cell r="Q311" t="str">
            <v>D</v>
          </cell>
          <cell r="R311" t="str">
            <v>NA</v>
          </cell>
          <cell r="S311" t="str">
            <v>NA</v>
          </cell>
          <cell r="T311" t="str">
            <v>NA</v>
          </cell>
          <cell r="U311">
            <v>3</v>
          </cell>
          <cell r="V311">
            <v>3</v>
          </cell>
          <cell r="W311">
            <v>3</v>
          </cell>
          <cell r="X311" t="str">
            <v>CR</v>
          </cell>
          <cell r="Y311" t="str">
            <v>CR</v>
          </cell>
          <cell r="Z311" t="str">
            <v>CR</v>
          </cell>
          <cell r="AA311">
            <v>0</v>
          </cell>
          <cell r="AB311">
            <v>0</v>
          </cell>
          <cell r="AC311">
            <v>0</v>
          </cell>
          <cell r="AD311" t="str">
            <v>N</v>
          </cell>
          <cell r="AE311" t="str">
            <v>N</v>
          </cell>
          <cell r="AF311" t="str">
            <v>N</v>
          </cell>
          <cell r="AG311" t="str">
            <v>2U</v>
          </cell>
          <cell r="AH311" t="str">
            <v>2U</v>
          </cell>
          <cell r="AI311" t="str">
            <v>2U</v>
          </cell>
          <cell r="AJ311">
            <v>0</v>
          </cell>
          <cell r="AK311">
            <v>0</v>
          </cell>
          <cell r="AL311">
            <v>0</v>
          </cell>
          <cell r="AM311">
            <v>9.7000000000000003E-2</v>
          </cell>
          <cell r="AN311">
            <v>9.7000000000000003E-2</v>
          </cell>
          <cell r="AO311">
            <v>9.7000000000000003E-2</v>
          </cell>
          <cell r="AP311">
            <v>0.55000000000000004</v>
          </cell>
          <cell r="AQ311">
            <v>0.55000000000000004</v>
          </cell>
          <cell r="AR311">
            <v>0.55000000000000004</v>
          </cell>
          <cell r="AS311">
            <v>0.91</v>
          </cell>
          <cell r="AT311">
            <v>0.91</v>
          </cell>
          <cell r="AU311">
            <v>0.91</v>
          </cell>
          <cell r="AV311">
            <v>6371</v>
          </cell>
          <cell r="AW311">
            <v>6491</v>
          </cell>
          <cell r="AX311">
            <v>6571</v>
          </cell>
          <cell r="AY311">
            <v>618</v>
          </cell>
          <cell r="AZ311">
            <v>630</v>
          </cell>
          <cell r="BA311">
            <v>637</v>
          </cell>
          <cell r="BB311">
            <v>1530</v>
          </cell>
          <cell r="BC311">
            <v>1530</v>
          </cell>
          <cell r="BD311">
            <v>1530</v>
          </cell>
          <cell r="BE311">
            <v>1942</v>
          </cell>
          <cell r="BF311">
            <v>1942</v>
          </cell>
          <cell r="BG311">
            <v>1942</v>
          </cell>
          <cell r="BH311">
            <v>0.40400000000000003</v>
          </cell>
          <cell r="BI311">
            <v>0.41199999999999998</v>
          </cell>
          <cell r="BJ311">
            <v>0.41599999999999998</v>
          </cell>
          <cell r="BK311">
            <v>0.318</v>
          </cell>
          <cell r="BL311">
            <v>0.32400000000000001</v>
          </cell>
          <cell r="BM311">
            <v>0.32800000000000001</v>
          </cell>
          <cell r="BN311" t="str">
            <v>C</v>
          </cell>
          <cell r="BO311" t="str">
            <v>C</v>
          </cell>
          <cell r="BP311" t="str">
            <v>C</v>
          </cell>
          <cell r="BQ311" t="str">
            <v>NA</v>
          </cell>
          <cell r="BR311" t="str">
            <v>NA</v>
          </cell>
          <cell r="BS311" t="str">
            <v>NA</v>
          </cell>
          <cell r="BT311">
            <v>6371</v>
          </cell>
          <cell r="BU311">
            <v>6491</v>
          </cell>
          <cell r="BV311">
            <v>6571</v>
          </cell>
          <cell r="BW311">
            <v>2040</v>
          </cell>
          <cell r="BX311">
            <v>2040</v>
          </cell>
          <cell r="BY311">
            <v>2040</v>
          </cell>
          <cell r="BZ311">
            <v>2590</v>
          </cell>
          <cell r="CA311">
            <v>2590</v>
          </cell>
          <cell r="CB311">
            <v>2590</v>
          </cell>
          <cell r="CC311">
            <v>0.30299999999999999</v>
          </cell>
          <cell r="CD311">
            <v>0.309</v>
          </cell>
          <cell r="CE311">
            <v>0.312</v>
          </cell>
          <cell r="CF311">
            <v>0.23899999999999999</v>
          </cell>
          <cell r="CG311">
            <v>0.24299999999999999</v>
          </cell>
          <cell r="CH311">
            <v>0.246</v>
          </cell>
          <cell r="CI311" t="str">
            <v>B</v>
          </cell>
          <cell r="CJ311" t="str">
            <v>B</v>
          </cell>
          <cell r="CK311" t="str">
            <v>B</v>
          </cell>
          <cell r="CL311" t="str">
            <v>N</v>
          </cell>
        </row>
        <row r="312">
          <cell r="B312" t="str">
            <v>6120</v>
          </cell>
          <cell r="C312" t="str">
            <v>WISCON RD</v>
          </cell>
          <cell r="D312" t="str">
            <v>CALIFORNIA ST</v>
          </cell>
          <cell r="E312" t="str">
            <v>MOBLEY RD</v>
          </cell>
          <cell r="F312" t="str">
            <v>55: 082011</v>
          </cell>
          <cell r="G312" t="str">
            <v>E</v>
          </cell>
          <cell r="H312">
            <v>1.02</v>
          </cell>
          <cell r="I312">
            <v>167</v>
          </cell>
          <cell r="J312">
            <v>170</v>
          </cell>
          <cell r="K312">
            <v>172</v>
          </cell>
          <cell r="L312" t="str">
            <v>T</v>
          </cell>
          <cell r="M312" t="str">
            <v>T</v>
          </cell>
          <cell r="N312" t="str">
            <v>T</v>
          </cell>
          <cell r="O312" t="str">
            <v>D</v>
          </cell>
          <cell r="P312" t="str">
            <v>D</v>
          </cell>
          <cell r="Q312" t="str">
            <v>D</v>
          </cell>
          <cell r="R312" t="str">
            <v>SA</v>
          </cell>
          <cell r="S312" t="str">
            <v>SA</v>
          </cell>
          <cell r="T312" t="str">
            <v>SA</v>
          </cell>
          <cell r="U312">
            <v>3</v>
          </cell>
          <cell r="V312">
            <v>3</v>
          </cell>
          <cell r="W312">
            <v>3</v>
          </cell>
          <cell r="X312" t="str">
            <v>CR</v>
          </cell>
          <cell r="Y312" t="str">
            <v>CR</v>
          </cell>
          <cell r="Z312" t="str">
            <v>CR</v>
          </cell>
          <cell r="AA312">
            <v>0</v>
          </cell>
          <cell r="AB312">
            <v>0</v>
          </cell>
          <cell r="AC312">
            <v>0</v>
          </cell>
          <cell r="AD312" t="str">
            <v>N</v>
          </cell>
          <cell r="AE312" t="str">
            <v>N</v>
          </cell>
          <cell r="AF312" t="str">
            <v>N</v>
          </cell>
          <cell r="AG312" t="str">
            <v>2U</v>
          </cell>
          <cell r="AH312" t="str">
            <v>2U</v>
          </cell>
          <cell r="AI312" t="str">
            <v>2U</v>
          </cell>
          <cell r="AJ312">
            <v>0</v>
          </cell>
          <cell r="AK312">
            <v>0</v>
          </cell>
          <cell r="AL312">
            <v>0</v>
          </cell>
          <cell r="AM312">
            <v>9.7000000000000003E-2</v>
          </cell>
          <cell r="AN312">
            <v>9.7000000000000003E-2</v>
          </cell>
          <cell r="AO312">
            <v>9.7000000000000003E-2</v>
          </cell>
          <cell r="AP312">
            <v>0.55000000000000004</v>
          </cell>
          <cell r="AQ312">
            <v>0.55000000000000004</v>
          </cell>
          <cell r="AR312">
            <v>0.55000000000000004</v>
          </cell>
          <cell r="AS312">
            <v>0.91</v>
          </cell>
          <cell r="AT312">
            <v>0.91</v>
          </cell>
          <cell r="AU312">
            <v>0.91</v>
          </cell>
          <cell r="AV312">
            <v>7931</v>
          </cell>
          <cell r="AW312">
            <v>8416</v>
          </cell>
          <cell r="AX312">
            <v>8756</v>
          </cell>
          <cell r="AY312">
            <v>754</v>
          </cell>
          <cell r="AZ312">
            <v>793</v>
          </cell>
          <cell r="BA312">
            <v>820</v>
          </cell>
          <cell r="BB312">
            <v>1332</v>
          </cell>
          <cell r="BC312">
            <v>1332</v>
          </cell>
          <cell r="BD312">
            <v>1332</v>
          </cell>
          <cell r="BE312">
            <v>1332</v>
          </cell>
          <cell r="BF312">
            <v>1332</v>
          </cell>
          <cell r="BG312">
            <v>1332</v>
          </cell>
          <cell r="BH312">
            <v>0.57699999999999996</v>
          </cell>
          <cell r="BI312">
            <v>0.61299999999999999</v>
          </cell>
          <cell r="BJ312">
            <v>0.63700000000000001</v>
          </cell>
          <cell r="BK312">
            <v>0.57699999999999996</v>
          </cell>
          <cell r="BL312">
            <v>0.61299999999999999</v>
          </cell>
          <cell r="BM312">
            <v>0.63700000000000001</v>
          </cell>
          <cell r="BN312" t="str">
            <v>B</v>
          </cell>
          <cell r="BO312" t="str">
            <v>C</v>
          </cell>
          <cell r="BP312" t="str">
            <v>C</v>
          </cell>
          <cell r="BQ312" t="str">
            <v>SA</v>
          </cell>
          <cell r="BR312" t="str">
            <v>SA</v>
          </cell>
          <cell r="BS312" t="str">
            <v>SA</v>
          </cell>
          <cell r="BT312">
            <v>7774</v>
          </cell>
          <cell r="BU312">
            <v>8173</v>
          </cell>
          <cell r="BV312">
            <v>8450</v>
          </cell>
          <cell r="BW312">
            <v>1332</v>
          </cell>
          <cell r="BX312">
            <v>1332</v>
          </cell>
          <cell r="BY312">
            <v>1332</v>
          </cell>
          <cell r="BZ312">
            <v>1332</v>
          </cell>
          <cell r="CA312">
            <v>1332</v>
          </cell>
          <cell r="CB312">
            <v>1332</v>
          </cell>
          <cell r="CC312">
            <v>0.56599999999999995</v>
          </cell>
          <cell r="CD312">
            <v>0.59499999999999997</v>
          </cell>
          <cell r="CE312">
            <v>0.61599999999999999</v>
          </cell>
          <cell r="CF312">
            <v>0.56599999999999995</v>
          </cell>
          <cell r="CG312">
            <v>0.59499999999999997</v>
          </cell>
          <cell r="CH312">
            <v>0.61599999999999999</v>
          </cell>
          <cell r="CI312" t="str">
            <v>B</v>
          </cell>
          <cell r="CJ312" t="str">
            <v>C</v>
          </cell>
          <cell r="CK312" t="str">
            <v>C</v>
          </cell>
          <cell r="CL312" t="str">
            <v>N</v>
          </cell>
        </row>
        <row r="313">
          <cell r="B313" t="str">
            <v>6125</v>
          </cell>
          <cell r="C313" t="str">
            <v>WISCON RD</v>
          </cell>
          <cell r="D313" t="str">
            <v>MOBLEY RD</v>
          </cell>
          <cell r="E313" t="str">
            <v>BROAD ST (US41/SR45)</v>
          </cell>
          <cell r="F313" t="str">
            <v>55</v>
          </cell>
          <cell r="G313" t="str">
            <v>A</v>
          </cell>
          <cell r="H313">
            <v>1.0167999999999999</v>
          </cell>
          <cell r="I313">
            <v>167</v>
          </cell>
          <cell r="J313">
            <v>170</v>
          </cell>
          <cell r="K313">
            <v>172</v>
          </cell>
          <cell r="L313" t="str">
            <v>T</v>
          </cell>
          <cell r="M313" t="str">
            <v>T</v>
          </cell>
          <cell r="N313" t="str">
            <v>T</v>
          </cell>
          <cell r="O313" t="str">
            <v>D</v>
          </cell>
          <cell r="P313" t="str">
            <v>D</v>
          </cell>
          <cell r="Q313" t="str">
            <v>D</v>
          </cell>
          <cell r="R313" t="str">
            <v>SA</v>
          </cell>
          <cell r="S313" t="str">
            <v>SA</v>
          </cell>
          <cell r="T313" t="str">
            <v>SA</v>
          </cell>
          <cell r="U313">
            <v>3</v>
          </cell>
          <cell r="V313">
            <v>3</v>
          </cell>
          <cell r="W313">
            <v>3</v>
          </cell>
          <cell r="X313" t="str">
            <v>CR</v>
          </cell>
          <cell r="Y313" t="str">
            <v>CR</v>
          </cell>
          <cell r="Z313" t="str">
            <v>CR</v>
          </cell>
          <cell r="AA313">
            <v>0</v>
          </cell>
          <cell r="AB313">
            <v>0</v>
          </cell>
          <cell r="AC313">
            <v>0</v>
          </cell>
          <cell r="AD313" t="str">
            <v>N</v>
          </cell>
          <cell r="AE313" t="str">
            <v>N</v>
          </cell>
          <cell r="AF313" t="str">
            <v>N</v>
          </cell>
          <cell r="AG313" t="str">
            <v>2U</v>
          </cell>
          <cell r="AH313" t="str">
            <v>2U</v>
          </cell>
          <cell r="AI313" t="str">
            <v>2U</v>
          </cell>
          <cell r="AJ313">
            <v>1</v>
          </cell>
          <cell r="AK313">
            <v>1</v>
          </cell>
          <cell r="AL313">
            <v>1</v>
          </cell>
          <cell r="AM313">
            <v>9.7000000000000003E-2</v>
          </cell>
          <cell r="AN313">
            <v>9.7000000000000003E-2</v>
          </cell>
          <cell r="AO313">
            <v>9.7000000000000003E-2</v>
          </cell>
          <cell r="AP313">
            <v>0.55000000000000004</v>
          </cell>
          <cell r="AQ313">
            <v>0.55000000000000004</v>
          </cell>
          <cell r="AR313">
            <v>0.55000000000000004</v>
          </cell>
          <cell r="AS313">
            <v>0.91</v>
          </cell>
          <cell r="AT313">
            <v>0.91</v>
          </cell>
          <cell r="AU313">
            <v>0.91</v>
          </cell>
          <cell r="AV313">
            <v>7774</v>
          </cell>
          <cell r="AW313">
            <v>8173</v>
          </cell>
          <cell r="AX313">
            <v>8450</v>
          </cell>
          <cell r="AY313">
            <v>754</v>
          </cell>
          <cell r="AZ313">
            <v>793</v>
          </cell>
          <cell r="BA313">
            <v>820</v>
          </cell>
          <cell r="BB313">
            <v>1332</v>
          </cell>
          <cell r="BC313">
            <v>1332</v>
          </cell>
          <cell r="BD313">
            <v>1332</v>
          </cell>
          <cell r="BE313">
            <v>1332</v>
          </cell>
          <cell r="BF313">
            <v>1332</v>
          </cell>
          <cell r="BG313">
            <v>1332</v>
          </cell>
          <cell r="BH313">
            <v>0.56599999999999995</v>
          </cell>
          <cell r="BI313">
            <v>0.59499999999999997</v>
          </cell>
          <cell r="BJ313">
            <v>0.61599999999999999</v>
          </cell>
          <cell r="BK313">
            <v>0.56599999999999995</v>
          </cell>
          <cell r="BL313">
            <v>0.59499999999999997</v>
          </cell>
          <cell r="BM313">
            <v>0.61599999999999999</v>
          </cell>
          <cell r="BN313" t="str">
            <v>B</v>
          </cell>
          <cell r="BO313" t="str">
            <v>C</v>
          </cell>
          <cell r="BP313" t="str">
            <v>C</v>
          </cell>
          <cell r="BQ313" t="str">
            <v>SA</v>
          </cell>
          <cell r="BR313" t="str">
            <v>SA</v>
          </cell>
          <cell r="BS313" t="str">
            <v>SA</v>
          </cell>
          <cell r="BT313">
            <v>7774</v>
          </cell>
          <cell r="BU313">
            <v>8173</v>
          </cell>
          <cell r="BV313">
            <v>8450</v>
          </cell>
          <cell r="BW313">
            <v>1332</v>
          </cell>
          <cell r="BX313">
            <v>1332</v>
          </cell>
          <cell r="BY313">
            <v>1332</v>
          </cell>
          <cell r="BZ313">
            <v>1332</v>
          </cell>
          <cell r="CA313">
            <v>1332</v>
          </cell>
          <cell r="CB313">
            <v>1332</v>
          </cell>
          <cell r="CC313">
            <v>0.56599999999999995</v>
          </cell>
          <cell r="CD313">
            <v>0.59499999999999997</v>
          </cell>
          <cell r="CE313">
            <v>0.61599999999999999</v>
          </cell>
          <cell r="CF313">
            <v>0.56599999999999995</v>
          </cell>
          <cell r="CG313">
            <v>0.59499999999999997</v>
          </cell>
          <cell r="CH313">
            <v>0.61599999999999999</v>
          </cell>
          <cell r="CI313" t="str">
            <v>B</v>
          </cell>
          <cell r="CJ313" t="str">
            <v>C</v>
          </cell>
          <cell r="CK313" t="str">
            <v>C</v>
          </cell>
          <cell r="CL313" t="str">
            <v>N</v>
          </cell>
        </row>
        <row r="314">
          <cell r="B314" t="str">
            <v>6210</v>
          </cell>
          <cell r="C314" t="str">
            <v>YONTZ RD</v>
          </cell>
          <cell r="D314" t="str">
            <v>COBB RD</v>
          </cell>
          <cell r="E314" t="str">
            <v>PONCE DE LEON BLVD (US98/SR700)</v>
          </cell>
          <cell r="F314" t="str">
            <v>46: 082005</v>
          </cell>
          <cell r="G314" t="str">
            <v>E</v>
          </cell>
          <cell r="H314">
            <v>1.02</v>
          </cell>
          <cell r="I314">
            <v>168</v>
          </cell>
          <cell r="J314">
            <v>171</v>
          </cell>
          <cell r="K314">
            <v>173</v>
          </cell>
          <cell r="L314" t="str">
            <v>T</v>
          </cell>
          <cell r="M314" t="str">
            <v>T</v>
          </cell>
          <cell r="N314" t="str">
            <v>T</v>
          </cell>
          <cell r="O314" t="str">
            <v>D</v>
          </cell>
          <cell r="P314" t="str">
            <v>D</v>
          </cell>
          <cell r="Q314" t="str">
            <v>D</v>
          </cell>
          <cell r="R314" t="str">
            <v>SA</v>
          </cell>
          <cell r="S314" t="str">
            <v>SA</v>
          </cell>
          <cell r="T314" t="str">
            <v>SA</v>
          </cell>
          <cell r="U314">
            <v>2</v>
          </cell>
          <cell r="V314">
            <v>2</v>
          </cell>
          <cell r="W314">
            <v>2</v>
          </cell>
          <cell r="X314" t="str">
            <v>CR</v>
          </cell>
          <cell r="Y314" t="str">
            <v>CR</v>
          </cell>
          <cell r="Z314" t="str">
            <v>CR</v>
          </cell>
          <cell r="AA314">
            <v>0</v>
          </cell>
          <cell r="AB314">
            <v>0</v>
          </cell>
          <cell r="AC314">
            <v>0</v>
          </cell>
          <cell r="AD314" t="str">
            <v>N</v>
          </cell>
          <cell r="AE314" t="str">
            <v>N</v>
          </cell>
          <cell r="AF314" t="str">
            <v>N</v>
          </cell>
          <cell r="AG314" t="str">
            <v>2U</v>
          </cell>
          <cell r="AH314" t="str">
            <v>2U</v>
          </cell>
          <cell r="AI314" t="str">
            <v>2U</v>
          </cell>
          <cell r="AJ314">
            <v>1</v>
          </cell>
          <cell r="AK314">
            <v>1</v>
          </cell>
          <cell r="AL314">
            <v>1</v>
          </cell>
          <cell r="AM314">
            <v>9.7000000000000003E-2</v>
          </cell>
          <cell r="AN314">
            <v>9.7000000000000003E-2</v>
          </cell>
          <cell r="AO314">
            <v>9.7000000000000003E-2</v>
          </cell>
          <cell r="AP314">
            <v>0.55000000000000004</v>
          </cell>
          <cell r="AQ314">
            <v>0.55000000000000004</v>
          </cell>
          <cell r="AR314">
            <v>0.55000000000000004</v>
          </cell>
          <cell r="AS314">
            <v>0.92500000000000004</v>
          </cell>
          <cell r="AT314">
            <v>0.92500000000000004</v>
          </cell>
          <cell r="AU314">
            <v>0.92500000000000004</v>
          </cell>
          <cell r="AV314">
            <v>3317</v>
          </cell>
          <cell r="AW314">
            <v>3520</v>
          </cell>
          <cell r="AX314">
            <v>3662</v>
          </cell>
          <cell r="AY314">
            <v>322</v>
          </cell>
          <cell r="AZ314">
            <v>341</v>
          </cell>
          <cell r="BA314">
            <v>355</v>
          </cell>
          <cell r="BB314">
            <v>1440</v>
          </cell>
          <cell r="BC314">
            <v>1440</v>
          </cell>
          <cell r="BD314">
            <v>1440</v>
          </cell>
          <cell r="BE314">
            <v>1440</v>
          </cell>
          <cell r="BF314">
            <v>1440</v>
          </cell>
          <cell r="BG314">
            <v>1440</v>
          </cell>
          <cell r="BH314">
            <v>0.224</v>
          </cell>
          <cell r="BI314">
            <v>0.23699999999999999</v>
          </cell>
          <cell r="BJ314">
            <v>0.247</v>
          </cell>
          <cell r="BK314">
            <v>0.224</v>
          </cell>
          <cell r="BL314">
            <v>0.23699999999999999</v>
          </cell>
          <cell r="BM314">
            <v>0.247</v>
          </cell>
          <cell r="BN314" t="str">
            <v>B</v>
          </cell>
          <cell r="BO314" t="str">
            <v>B</v>
          </cell>
          <cell r="BP314" t="str">
            <v>B</v>
          </cell>
          <cell r="BQ314" t="str">
            <v>SA</v>
          </cell>
          <cell r="BR314" t="str">
            <v>SA</v>
          </cell>
          <cell r="BS314" t="str">
            <v>SA</v>
          </cell>
          <cell r="BT314">
            <v>3317</v>
          </cell>
          <cell r="BU314">
            <v>3520</v>
          </cell>
          <cell r="BV314">
            <v>3662</v>
          </cell>
          <cell r="BW314">
            <v>1440</v>
          </cell>
          <cell r="BX314">
            <v>1440</v>
          </cell>
          <cell r="BY314">
            <v>1440</v>
          </cell>
          <cell r="BZ314">
            <v>1440</v>
          </cell>
          <cell r="CA314">
            <v>1440</v>
          </cell>
          <cell r="CB314">
            <v>1440</v>
          </cell>
          <cell r="CC314">
            <v>0.224</v>
          </cell>
          <cell r="CD314">
            <v>0.23699999999999999</v>
          </cell>
          <cell r="CE314">
            <v>0.247</v>
          </cell>
          <cell r="CF314">
            <v>0.224</v>
          </cell>
          <cell r="CG314">
            <v>0.23699999999999999</v>
          </cell>
          <cell r="CH314">
            <v>0.247</v>
          </cell>
          <cell r="CI314" t="str">
            <v>B</v>
          </cell>
          <cell r="CJ314" t="str">
            <v>B</v>
          </cell>
          <cell r="CK314" t="str">
            <v>B</v>
          </cell>
          <cell r="CL314" t="str">
            <v>N</v>
          </cell>
        </row>
        <row r="315">
          <cell r="B315" t="str">
            <v>6220</v>
          </cell>
          <cell r="C315" t="str">
            <v>YONTZ RD</v>
          </cell>
          <cell r="D315" t="str">
            <v>PONCE DE LEON BLVD (US98/SR700)</v>
          </cell>
          <cell r="E315" t="str">
            <v>HOWELL AVE</v>
          </cell>
          <cell r="F315" t="str">
            <v>47: 082000</v>
          </cell>
          <cell r="G315" t="str">
            <v>E</v>
          </cell>
          <cell r="H315">
            <v>1.02</v>
          </cell>
          <cell r="I315">
            <v>169</v>
          </cell>
          <cell r="J315">
            <v>172</v>
          </cell>
          <cell r="K315">
            <v>174</v>
          </cell>
          <cell r="L315" t="str">
            <v>T</v>
          </cell>
          <cell r="M315" t="str">
            <v>T</v>
          </cell>
          <cell r="N315" t="str">
            <v>T</v>
          </cell>
          <cell r="O315" t="str">
            <v>D</v>
          </cell>
          <cell r="P315" t="str">
            <v>D</v>
          </cell>
          <cell r="Q315" t="str">
            <v>D</v>
          </cell>
          <cell r="R315" t="str">
            <v>SA</v>
          </cell>
          <cell r="S315" t="str">
            <v>SA</v>
          </cell>
          <cell r="T315" t="str">
            <v>SA</v>
          </cell>
          <cell r="U315">
            <v>2</v>
          </cell>
          <cell r="V315">
            <v>2</v>
          </cell>
          <cell r="W315">
            <v>2</v>
          </cell>
          <cell r="X315" t="str">
            <v>CR</v>
          </cell>
          <cell r="Y315" t="str">
            <v>CR</v>
          </cell>
          <cell r="Z315" t="str">
            <v>CR</v>
          </cell>
          <cell r="AA315">
            <v>0</v>
          </cell>
          <cell r="AB315">
            <v>0</v>
          </cell>
          <cell r="AC315">
            <v>0</v>
          </cell>
          <cell r="AD315" t="str">
            <v>N</v>
          </cell>
          <cell r="AE315" t="str">
            <v>N</v>
          </cell>
          <cell r="AF315" t="str">
            <v>N</v>
          </cell>
          <cell r="AG315" t="str">
            <v>2U</v>
          </cell>
          <cell r="AH315" t="str">
            <v>2U</v>
          </cell>
          <cell r="AI315" t="str">
            <v>2U</v>
          </cell>
          <cell r="AJ315">
            <v>1</v>
          </cell>
          <cell r="AK315">
            <v>1</v>
          </cell>
          <cell r="AL315">
            <v>1</v>
          </cell>
          <cell r="AM315">
            <v>9.7000000000000003E-2</v>
          </cell>
          <cell r="AN315">
            <v>9.7000000000000003E-2</v>
          </cell>
          <cell r="AO315">
            <v>9.7000000000000003E-2</v>
          </cell>
          <cell r="AP315">
            <v>0.55000000000000004</v>
          </cell>
          <cell r="AQ315">
            <v>0.55000000000000004</v>
          </cell>
          <cell r="AR315">
            <v>0.55000000000000004</v>
          </cell>
          <cell r="AS315">
            <v>0.92500000000000004</v>
          </cell>
          <cell r="AT315">
            <v>0.92500000000000004</v>
          </cell>
          <cell r="AU315">
            <v>0.92500000000000004</v>
          </cell>
          <cell r="AV315">
            <v>3238</v>
          </cell>
          <cell r="AW315">
            <v>3436</v>
          </cell>
          <cell r="AX315">
            <v>3575</v>
          </cell>
          <cell r="AY315">
            <v>314</v>
          </cell>
          <cell r="AZ315">
            <v>333</v>
          </cell>
          <cell r="BA315">
            <v>347</v>
          </cell>
          <cell r="BB315">
            <v>1440</v>
          </cell>
          <cell r="BC315">
            <v>1440</v>
          </cell>
          <cell r="BD315">
            <v>1440</v>
          </cell>
          <cell r="BE315">
            <v>1440</v>
          </cell>
          <cell r="BF315">
            <v>1440</v>
          </cell>
          <cell r="BG315">
            <v>1440</v>
          </cell>
          <cell r="BH315">
            <v>0.218</v>
          </cell>
          <cell r="BI315">
            <v>0.23100000000000001</v>
          </cell>
          <cell r="BJ315">
            <v>0.24099999999999999</v>
          </cell>
          <cell r="BK315">
            <v>0.218</v>
          </cell>
          <cell r="BL315">
            <v>0.23100000000000001</v>
          </cell>
          <cell r="BM315">
            <v>0.24099999999999999</v>
          </cell>
          <cell r="BN315" t="str">
            <v>B</v>
          </cell>
          <cell r="BO315" t="str">
            <v>B</v>
          </cell>
          <cell r="BP315" t="str">
            <v>B</v>
          </cell>
          <cell r="BQ315" t="str">
            <v>SA</v>
          </cell>
          <cell r="BR315" t="str">
            <v>SA</v>
          </cell>
          <cell r="BS315" t="str">
            <v>SA</v>
          </cell>
          <cell r="BT315">
            <v>3238</v>
          </cell>
          <cell r="BU315">
            <v>3436</v>
          </cell>
          <cell r="BV315">
            <v>3575</v>
          </cell>
          <cell r="BW315">
            <v>1440</v>
          </cell>
          <cell r="BX315">
            <v>1440</v>
          </cell>
          <cell r="BY315">
            <v>1440</v>
          </cell>
          <cell r="BZ315">
            <v>1440</v>
          </cell>
          <cell r="CA315">
            <v>1440</v>
          </cell>
          <cell r="CB315">
            <v>1440</v>
          </cell>
          <cell r="CC315">
            <v>0.218</v>
          </cell>
          <cell r="CD315">
            <v>0.23100000000000001</v>
          </cell>
          <cell r="CE315">
            <v>0.24099999999999999</v>
          </cell>
          <cell r="CF315">
            <v>0.218</v>
          </cell>
          <cell r="CG315">
            <v>0.23100000000000001</v>
          </cell>
          <cell r="CH315">
            <v>0.24099999999999999</v>
          </cell>
          <cell r="CI315" t="str">
            <v>B</v>
          </cell>
          <cell r="CJ315" t="str">
            <v>B</v>
          </cell>
          <cell r="CK315" t="str">
            <v>B</v>
          </cell>
          <cell r="CL315" t="str">
            <v>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OT_GenCap2020_A"/>
      <sheetName val="RAW GenCap2020 Daily"/>
      <sheetName val="GENCAP2020"/>
      <sheetName val="2020 LOS"/>
      <sheetName val="2023 LOS"/>
      <sheetName val="2025 LOS"/>
      <sheetName val="Old_Hernando2021_26"/>
      <sheetName val="2012 GENCAP"/>
      <sheetName val="HERNANDO-GIS"/>
      <sheetName val="AADT-HERNANDO"/>
      <sheetName val="Sheet4"/>
      <sheetName val="County vs State CoSites"/>
      <sheetName val="Tier 1"/>
      <sheetName val="HERNANDO_PTMS_ONLY"/>
      <sheetName val="Hernando Fu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V20" t="str">
            <v>C</v>
          </cell>
          <cell r="W20">
            <v>1490</v>
          </cell>
          <cell r="X20">
            <v>1490</v>
          </cell>
          <cell r="Y20">
            <v>4020</v>
          </cell>
        </row>
        <row r="21">
          <cell r="V21" t="str">
            <v>C</v>
          </cell>
          <cell r="W21">
            <v>820</v>
          </cell>
          <cell r="X21">
            <v>820</v>
          </cell>
          <cell r="Y21">
            <v>820</v>
          </cell>
        </row>
        <row r="22">
          <cell r="V22" t="str">
            <v>C</v>
          </cell>
          <cell r="W22">
            <v>1490</v>
          </cell>
          <cell r="X22">
            <v>1490</v>
          </cell>
          <cell r="Y22">
            <v>1490</v>
          </cell>
        </row>
        <row r="23">
          <cell r="V23" t="str">
            <v>C</v>
          </cell>
          <cell r="W23">
            <v>1510</v>
          </cell>
          <cell r="X23">
            <v>1510</v>
          </cell>
          <cell r="Y23">
            <v>1510</v>
          </cell>
        </row>
        <row r="24">
          <cell r="V24" t="str">
            <v>C</v>
          </cell>
          <cell r="W24">
            <v>3420</v>
          </cell>
          <cell r="X24">
            <v>3420</v>
          </cell>
          <cell r="Y24">
            <v>3420</v>
          </cell>
        </row>
        <row r="25">
          <cell r="V25" t="str">
            <v>C</v>
          </cell>
          <cell r="W25">
            <v>3420</v>
          </cell>
          <cell r="X25">
            <v>3420</v>
          </cell>
          <cell r="Y25">
            <v>3420</v>
          </cell>
        </row>
        <row r="26">
          <cell r="V26" t="str">
            <v>C</v>
          </cell>
          <cell r="W26">
            <v>3420</v>
          </cell>
          <cell r="X26">
            <v>3420</v>
          </cell>
          <cell r="Y26">
            <v>3420</v>
          </cell>
        </row>
        <row r="27">
          <cell r="V27" t="str">
            <v>C</v>
          </cell>
          <cell r="W27">
            <v>5250</v>
          </cell>
          <cell r="X27">
            <v>5250</v>
          </cell>
          <cell r="Y27">
            <v>5250</v>
          </cell>
        </row>
        <row r="28">
          <cell r="V28" t="str">
            <v>C</v>
          </cell>
          <cell r="W28">
            <v>5250</v>
          </cell>
          <cell r="X28">
            <v>5250</v>
          </cell>
          <cell r="Y28">
            <v>5250</v>
          </cell>
        </row>
        <row r="29">
          <cell r="V29" t="str">
            <v>C</v>
          </cell>
          <cell r="W29">
            <v>5250</v>
          </cell>
          <cell r="X29">
            <v>5250</v>
          </cell>
          <cell r="Y29">
            <v>5250</v>
          </cell>
        </row>
        <row r="30">
          <cell r="V30" t="str">
            <v>C</v>
          </cell>
          <cell r="W30">
            <v>5250</v>
          </cell>
          <cell r="X30">
            <v>5250</v>
          </cell>
          <cell r="Y30">
            <v>5250</v>
          </cell>
        </row>
        <row r="31">
          <cell r="V31" t="str">
            <v>C</v>
          </cell>
          <cell r="W31">
            <v>5250</v>
          </cell>
          <cell r="X31">
            <v>5250</v>
          </cell>
          <cell r="Y31">
            <v>5250</v>
          </cell>
        </row>
        <row r="32">
          <cell r="V32" t="str">
            <v>C</v>
          </cell>
          <cell r="W32">
            <v>2090</v>
          </cell>
          <cell r="X32">
            <v>2090</v>
          </cell>
          <cell r="Y32">
            <v>2090</v>
          </cell>
        </row>
        <row r="33">
          <cell r="V33" t="str">
            <v>C</v>
          </cell>
          <cell r="W33">
            <v>2090</v>
          </cell>
          <cell r="X33">
            <v>2090</v>
          </cell>
          <cell r="Y33">
            <v>2090</v>
          </cell>
        </row>
        <row r="34">
          <cell r="V34" t="str">
            <v>C</v>
          </cell>
          <cell r="W34">
            <v>2090</v>
          </cell>
          <cell r="X34">
            <v>2090</v>
          </cell>
          <cell r="Y34">
            <v>2090</v>
          </cell>
        </row>
        <row r="35">
          <cell r="V35" t="str">
            <v>C</v>
          </cell>
          <cell r="W35">
            <v>2090</v>
          </cell>
          <cell r="X35">
            <v>2090</v>
          </cell>
          <cell r="Y35">
            <v>2090</v>
          </cell>
        </row>
        <row r="36">
          <cell r="V36" t="str">
            <v>C</v>
          </cell>
          <cell r="W36">
            <v>2090</v>
          </cell>
          <cell r="X36">
            <v>2090</v>
          </cell>
          <cell r="Y36">
            <v>2090</v>
          </cell>
        </row>
        <row r="37">
          <cell r="V37" t="str">
            <v>C</v>
          </cell>
          <cell r="W37">
            <v>2090</v>
          </cell>
          <cell r="X37">
            <v>2090</v>
          </cell>
          <cell r="Y37">
            <v>2090</v>
          </cell>
        </row>
        <row r="38">
          <cell r="V38" t="str">
            <v>C</v>
          </cell>
          <cell r="W38">
            <v>2090</v>
          </cell>
          <cell r="X38">
            <v>2090</v>
          </cell>
          <cell r="Y38">
            <v>2090</v>
          </cell>
        </row>
        <row r="39">
          <cell r="V39" t="str">
            <v>C</v>
          </cell>
          <cell r="W39">
            <v>2090</v>
          </cell>
          <cell r="X39">
            <v>2090</v>
          </cell>
          <cell r="Y39">
            <v>2090</v>
          </cell>
        </row>
        <row r="40">
          <cell r="V40" t="str">
            <v>C</v>
          </cell>
          <cell r="W40">
            <v>786</v>
          </cell>
          <cell r="X40">
            <v>786</v>
          </cell>
          <cell r="Y40">
            <v>786</v>
          </cell>
        </row>
        <row r="41">
          <cell r="V41" t="str">
            <v>C</v>
          </cell>
          <cell r="W41">
            <v>786</v>
          </cell>
          <cell r="X41">
            <v>786</v>
          </cell>
          <cell r="Y41">
            <v>786</v>
          </cell>
        </row>
        <row r="42">
          <cell r="V42" t="str">
            <v>C</v>
          </cell>
          <cell r="W42">
            <v>1620</v>
          </cell>
          <cell r="X42">
            <v>1620</v>
          </cell>
          <cell r="Y42">
            <v>1620</v>
          </cell>
        </row>
        <row r="43">
          <cell r="V43" t="str">
            <v>C</v>
          </cell>
          <cell r="W43">
            <v>1620</v>
          </cell>
          <cell r="X43">
            <v>1620</v>
          </cell>
          <cell r="Y43">
            <v>1620</v>
          </cell>
        </row>
        <row r="44">
          <cell r="V44" t="str">
            <v>C</v>
          </cell>
          <cell r="W44">
            <v>1620</v>
          </cell>
          <cell r="X44">
            <v>1620</v>
          </cell>
          <cell r="Y44">
            <v>1620</v>
          </cell>
        </row>
        <row r="45">
          <cell r="V45" t="str">
            <v>C</v>
          </cell>
          <cell r="W45">
            <v>1620</v>
          </cell>
          <cell r="X45">
            <v>1620</v>
          </cell>
          <cell r="Y45">
            <v>1620</v>
          </cell>
        </row>
        <row r="46">
          <cell r="V46" t="str">
            <v>C</v>
          </cell>
          <cell r="W46">
            <v>1620</v>
          </cell>
          <cell r="X46">
            <v>1620</v>
          </cell>
          <cell r="Y46">
            <v>1620</v>
          </cell>
        </row>
        <row r="47">
          <cell r="V47" t="str">
            <v>C</v>
          </cell>
          <cell r="W47">
            <v>1620</v>
          </cell>
          <cell r="X47">
            <v>1620</v>
          </cell>
          <cell r="Y47">
            <v>1620</v>
          </cell>
        </row>
        <row r="48">
          <cell r="V48" t="str">
            <v>C</v>
          </cell>
          <cell r="W48">
            <v>1620</v>
          </cell>
          <cell r="X48">
            <v>1620</v>
          </cell>
          <cell r="Y48">
            <v>1620</v>
          </cell>
        </row>
        <row r="49">
          <cell r="V49" t="str">
            <v>C</v>
          </cell>
          <cell r="W49">
            <v>1560</v>
          </cell>
          <cell r="X49">
            <v>1560</v>
          </cell>
          <cell r="Y49">
            <v>1560</v>
          </cell>
        </row>
        <row r="50">
          <cell r="V50" t="str">
            <v>C</v>
          </cell>
          <cell r="W50">
            <v>1490</v>
          </cell>
          <cell r="X50">
            <v>1490</v>
          </cell>
          <cell r="Y50">
            <v>1490</v>
          </cell>
        </row>
        <row r="51">
          <cell r="V51" t="str">
            <v>C</v>
          </cell>
          <cell r="W51">
            <v>1490</v>
          </cell>
          <cell r="X51">
            <v>1490</v>
          </cell>
          <cell r="Y51">
            <v>1490</v>
          </cell>
        </row>
        <row r="52">
          <cell r="V52" t="str">
            <v>C</v>
          </cell>
          <cell r="W52">
            <v>5250</v>
          </cell>
          <cell r="X52">
            <v>5250</v>
          </cell>
          <cell r="Y52">
            <v>5250</v>
          </cell>
        </row>
        <row r="53">
          <cell r="V53" t="str">
            <v>C</v>
          </cell>
          <cell r="W53">
            <v>5250</v>
          </cell>
          <cell r="X53">
            <v>5250</v>
          </cell>
          <cell r="Y53">
            <v>5250</v>
          </cell>
        </row>
        <row r="54">
          <cell r="V54" t="str">
            <v>C</v>
          </cell>
          <cell r="W54">
            <v>5250</v>
          </cell>
          <cell r="X54">
            <v>5250</v>
          </cell>
          <cell r="Y54">
            <v>5250</v>
          </cell>
        </row>
        <row r="55">
          <cell r="V55" t="str">
            <v>C</v>
          </cell>
          <cell r="W55">
            <v>5250</v>
          </cell>
          <cell r="X55">
            <v>5250</v>
          </cell>
          <cell r="Y55">
            <v>5250</v>
          </cell>
        </row>
        <row r="56">
          <cell r="V56" t="str">
            <v>C</v>
          </cell>
          <cell r="W56">
            <v>5250</v>
          </cell>
          <cell r="X56">
            <v>5250</v>
          </cell>
          <cell r="Y56">
            <v>5250</v>
          </cell>
        </row>
        <row r="57">
          <cell r="V57" t="str">
            <v>C</v>
          </cell>
          <cell r="W57">
            <v>5250</v>
          </cell>
          <cell r="X57">
            <v>5250</v>
          </cell>
          <cell r="Y57">
            <v>5250</v>
          </cell>
        </row>
        <row r="58">
          <cell r="V58" t="str">
            <v>C</v>
          </cell>
          <cell r="W58">
            <v>5250</v>
          </cell>
          <cell r="X58">
            <v>5250</v>
          </cell>
          <cell r="Y58">
            <v>5250</v>
          </cell>
        </row>
        <row r="59">
          <cell r="V59" t="str">
            <v>C</v>
          </cell>
          <cell r="W59">
            <v>5250</v>
          </cell>
          <cell r="X59">
            <v>5250</v>
          </cell>
          <cell r="Y59">
            <v>5250</v>
          </cell>
        </row>
        <row r="60">
          <cell r="V60" t="str">
            <v>C</v>
          </cell>
          <cell r="W60">
            <v>5250</v>
          </cell>
          <cell r="X60">
            <v>5250</v>
          </cell>
          <cell r="Y60">
            <v>5250</v>
          </cell>
        </row>
        <row r="61">
          <cell r="V61" t="str">
            <v>C</v>
          </cell>
          <cell r="W61">
            <v>5250</v>
          </cell>
          <cell r="X61">
            <v>5250</v>
          </cell>
          <cell r="Y61">
            <v>5250</v>
          </cell>
        </row>
        <row r="62">
          <cell r="V62" t="str">
            <v>C</v>
          </cell>
          <cell r="W62">
            <v>5250</v>
          </cell>
          <cell r="X62">
            <v>5250</v>
          </cell>
          <cell r="Y62">
            <v>5250</v>
          </cell>
        </row>
        <row r="63">
          <cell r="V63" t="str">
            <v>C</v>
          </cell>
          <cell r="W63">
            <v>3420</v>
          </cell>
          <cell r="X63">
            <v>3420</v>
          </cell>
          <cell r="Y63">
            <v>3420</v>
          </cell>
        </row>
        <row r="64">
          <cell r="V64" t="str">
            <v>C</v>
          </cell>
          <cell r="W64">
            <v>3420</v>
          </cell>
          <cell r="X64">
            <v>3420</v>
          </cell>
          <cell r="Y64">
            <v>3420</v>
          </cell>
        </row>
        <row r="65">
          <cell r="V65" t="str">
            <v>C</v>
          </cell>
          <cell r="W65">
            <v>3420</v>
          </cell>
          <cell r="X65">
            <v>3420</v>
          </cell>
          <cell r="Y65">
            <v>3420</v>
          </cell>
        </row>
        <row r="66">
          <cell r="V66" t="str">
            <v>C</v>
          </cell>
          <cell r="W66">
            <v>3420</v>
          </cell>
          <cell r="X66">
            <v>3420</v>
          </cell>
          <cell r="Y66">
            <v>3420</v>
          </cell>
        </row>
        <row r="67">
          <cell r="V67" t="str">
            <v>C</v>
          </cell>
          <cell r="W67">
            <v>3420</v>
          </cell>
          <cell r="X67">
            <v>3420</v>
          </cell>
          <cell r="Y67">
            <v>3420</v>
          </cell>
        </row>
        <row r="68">
          <cell r="V68" t="str">
            <v>C</v>
          </cell>
          <cell r="W68">
            <v>3420</v>
          </cell>
          <cell r="X68">
            <v>3420</v>
          </cell>
          <cell r="Y68">
            <v>3420</v>
          </cell>
        </row>
        <row r="69">
          <cell r="V69" t="str">
            <v>C</v>
          </cell>
          <cell r="W69">
            <v>5250</v>
          </cell>
          <cell r="X69">
            <v>5250</v>
          </cell>
          <cell r="Y69">
            <v>5250</v>
          </cell>
        </row>
        <row r="70">
          <cell r="V70" t="str">
            <v>C</v>
          </cell>
          <cell r="W70">
            <v>5250</v>
          </cell>
          <cell r="X70">
            <v>5250</v>
          </cell>
          <cell r="Y70">
            <v>5250</v>
          </cell>
        </row>
        <row r="71">
          <cell r="V71" t="str">
            <v>C</v>
          </cell>
          <cell r="W71">
            <v>5250</v>
          </cell>
          <cell r="X71">
            <v>5250</v>
          </cell>
          <cell r="Y71">
            <v>5250</v>
          </cell>
        </row>
        <row r="72">
          <cell r="V72" t="str">
            <v>C</v>
          </cell>
          <cell r="W72">
            <v>5250</v>
          </cell>
          <cell r="X72">
            <v>5250</v>
          </cell>
          <cell r="Y72">
            <v>5250</v>
          </cell>
        </row>
        <row r="73">
          <cell r="V73" t="str">
            <v>C</v>
          </cell>
          <cell r="W73">
            <v>5250</v>
          </cell>
          <cell r="X73">
            <v>5250</v>
          </cell>
          <cell r="Y73">
            <v>5250</v>
          </cell>
        </row>
        <row r="74">
          <cell r="V74" t="str">
            <v>C</v>
          </cell>
          <cell r="W74">
            <v>5250</v>
          </cell>
          <cell r="X74">
            <v>5250</v>
          </cell>
          <cell r="Y74">
            <v>5250</v>
          </cell>
        </row>
        <row r="75">
          <cell r="V75" t="str">
            <v>C</v>
          </cell>
          <cell r="W75">
            <v>5250</v>
          </cell>
          <cell r="X75">
            <v>5250</v>
          </cell>
          <cell r="Y75">
            <v>5250</v>
          </cell>
        </row>
        <row r="76">
          <cell r="V76" t="str">
            <v>C</v>
          </cell>
          <cell r="W76">
            <v>5250</v>
          </cell>
          <cell r="X76">
            <v>5250</v>
          </cell>
          <cell r="Y76">
            <v>5250</v>
          </cell>
        </row>
        <row r="77">
          <cell r="V77" t="str">
            <v>C</v>
          </cell>
          <cell r="W77">
            <v>5250</v>
          </cell>
          <cell r="X77">
            <v>5250</v>
          </cell>
          <cell r="Y77">
            <v>5250</v>
          </cell>
        </row>
        <row r="78">
          <cell r="V78" t="str">
            <v>C</v>
          </cell>
          <cell r="W78">
            <v>5250</v>
          </cell>
          <cell r="X78">
            <v>5250</v>
          </cell>
          <cell r="Y78">
            <v>5250</v>
          </cell>
        </row>
        <row r="79">
          <cell r="V79" t="str">
            <v>C</v>
          </cell>
          <cell r="W79">
            <v>5250</v>
          </cell>
          <cell r="X79">
            <v>5250</v>
          </cell>
          <cell r="Y79">
            <v>5250</v>
          </cell>
        </row>
        <row r="80">
          <cell r="V80" t="str">
            <v>C</v>
          </cell>
          <cell r="W80">
            <v>4730</v>
          </cell>
          <cell r="X80">
            <v>4730</v>
          </cell>
          <cell r="Y80">
            <v>4730</v>
          </cell>
        </row>
        <row r="81">
          <cell r="V81" t="str">
            <v>C</v>
          </cell>
          <cell r="W81">
            <v>4730</v>
          </cell>
          <cell r="X81">
            <v>4730</v>
          </cell>
          <cell r="Y81">
            <v>4730</v>
          </cell>
        </row>
        <row r="82">
          <cell r="V82" t="str">
            <v>C</v>
          </cell>
          <cell r="W82">
            <v>4730</v>
          </cell>
          <cell r="X82">
            <v>4730</v>
          </cell>
          <cell r="Y82">
            <v>4730</v>
          </cell>
        </row>
        <row r="83">
          <cell r="V83" t="str">
            <v>C</v>
          </cell>
          <cell r="W83">
            <v>4730</v>
          </cell>
          <cell r="X83">
            <v>4730</v>
          </cell>
          <cell r="Y83">
            <v>4730</v>
          </cell>
        </row>
        <row r="84">
          <cell r="V84" t="str">
            <v>C</v>
          </cell>
          <cell r="W84">
            <v>4490</v>
          </cell>
          <cell r="X84">
            <v>4490</v>
          </cell>
          <cell r="Y84">
            <v>4490</v>
          </cell>
        </row>
        <row r="85">
          <cell r="V85" t="str">
            <v>C</v>
          </cell>
          <cell r="W85">
            <v>4490</v>
          </cell>
          <cell r="X85">
            <v>4490</v>
          </cell>
          <cell r="Y85">
            <v>4490</v>
          </cell>
        </row>
        <row r="86">
          <cell r="V86" t="str">
            <v>C</v>
          </cell>
          <cell r="W86">
            <v>4490</v>
          </cell>
          <cell r="X86">
            <v>4490</v>
          </cell>
          <cell r="Y86">
            <v>4490</v>
          </cell>
        </row>
        <row r="87">
          <cell r="V87" t="str">
            <v>C</v>
          </cell>
          <cell r="W87">
            <v>8490</v>
          </cell>
          <cell r="X87">
            <v>8490</v>
          </cell>
          <cell r="Y87">
            <v>8490</v>
          </cell>
        </row>
        <row r="88">
          <cell r="V88" t="str">
            <v>C</v>
          </cell>
          <cell r="W88">
            <v>8450</v>
          </cell>
          <cell r="X88">
            <v>8450</v>
          </cell>
          <cell r="Y88">
            <v>8450</v>
          </cell>
        </row>
        <row r="89">
          <cell r="V89" t="str">
            <v>C</v>
          </cell>
          <cell r="W89">
            <v>8450</v>
          </cell>
          <cell r="X89">
            <v>8450</v>
          </cell>
          <cell r="Y89">
            <v>8450</v>
          </cell>
        </row>
        <row r="90">
          <cell r="V90" t="str">
            <v>C</v>
          </cell>
          <cell r="W90">
            <v>8490</v>
          </cell>
          <cell r="X90">
            <v>8490</v>
          </cell>
          <cell r="Y90">
            <v>8490</v>
          </cell>
        </row>
        <row r="91">
          <cell r="V91" t="str">
            <v>C</v>
          </cell>
          <cell r="W91">
            <v>5640</v>
          </cell>
          <cell r="X91">
            <v>5640</v>
          </cell>
          <cell r="Y91">
            <v>5640</v>
          </cell>
        </row>
        <row r="92">
          <cell r="V92" t="str">
            <v>C</v>
          </cell>
          <cell r="W92">
            <v>5640</v>
          </cell>
          <cell r="X92">
            <v>5640</v>
          </cell>
          <cell r="Y92">
            <v>5640</v>
          </cell>
        </row>
        <row r="93">
          <cell r="V93" t="str">
            <v>C</v>
          </cell>
          <cell r="W93">
            <v>5640</v>
          </cell>
          <cell r="X93">
            <v>5640</v>
          </cell>
          <cell r="Y93">
            <v>5640</v>
          </cell>
        </row>
        <row r="94">
          <cell r="V94" t="str">
            <v>C</v>
          </cell>
          <cell r="W94">
            <v>5640</v>
          </cell>
          <cell r="X94">
            <v>5640</v>
          </cell>
          <cell r="Y94">
            <v>5640</v>
          </cell>
        </row>
        <row r="95">
          <cell r="V95" t="str">
            <v>C</v>
          </cell>
          <cell r="W95">
            <v>5780</v>
          </cell>
          <cell r="X95">
            <v>5780</v>
          </cell>
          <cell r="Y95">
            <v>5780</v>
          </cell>
        </row>
        <row r="96">
          <cell r="V96" t="str">
            <v>C</v>
          </cell>
          <cell r="W96">
            <v>660</v>
          </cell>
          <cell r="X96">
            <v>660</v>
          </cell>
          <cell r="Y96">
            <v>660</v>
          </cell>
        </row>
        <row r="97">
          <cell r="V97" t="str">
            <v>C</v>
          </cell>
          <cell r="W97">
            <v>693</v>
          </cell>
          <cell r="X97">
            <v>693</v>
          </cell>
          <cell r="Y97">
            <v>693</v>
          </cell>
        </row>
        <row r="98">
          <cell r="V98" t="str">
            <v>C</v>
          </cell>
          <cell r="W98">
            <v>693</v>
          </cell>
          <cell r="X98">
            <v>693</v>
          </cell>
          <cell r="Y98">
            <v>693</v>
          </cell>
        </row>
        <row r="99">
          <cell r="V99" t="str">
            <v>C</v>
          </cell>
          <cell r="W99">
            <v>1510</v>
          </cell>
          <cell r="X99">
            <v>1510</v>
          </cell>
          <cell r="Y99">
            <v>1510</v>
          </cell>
        </row>
        <row r="100">
          <cell r="V100" t="str">
            <v>C</v>
          </cell>
          <cell r="W100">
            <v>1560</v>
          </cell>
          <cell r="X100">
            <v>1560</v>
          </cell>
          <cell r="Y100">
            <v>1560</v>
          </cell>
        </row>
        <row r="101">
          <cell r="V101" t="str">
            <v>C</v>
          </cell>
          <cell r="W101">
            <v>1490</v>
          </cell>
          <cell r="X101">
            <v>1490</v>
          </cell>
          <cell r="Y101">
            <v>1490</v>
          </cell>
        </row>
        <row r="102">
          <cell r="V102" t="str">
            <v>C</v>
          </cell>
          <cell r="W102">
            <v>1490</v>
          </cell>
          <cell r="X102">
            <v>1490</v>
          </cell>
          <cell r="Y102">
            <v>1490</v>
          </cell>
        </row>
        <row r="103">
          <cell r="V103" t="str">
            <v>C</v>
          </cell>
          <cell r="W103">
            <v>4490</v>
          </cell>
          <cell r="X103">
            <v>4490</v>
          </cell>
          <cell r="Y103">
            <v>4490</v>
          </cell>
        </row>
        <row r="104">
          <cell r="V104" t="str">
            <v>C</v>
          </cell>
          <cell r="W104">
            <v>4490</v>
          </cell>
          <cell r="X104">
            <v>4490</v>
          </cell>
          <cell r="Y104">
            <v>4490</v>
          </cell>
        </row>
        <row r="105">
          <cell r="V105" t="str">
            <v>C</v>
          </cell>
          <cell r="W105">
            <v>4490</v>
          </cell>
          <cell r="X105">
            <v>4490</v>
          </cell>
          <cell r="Y105">
            <v>4490</v>
          </cell>
        </row>
        <row r="106">
          <cell r="V106" t="str">
            <v>C</v>
          </cell>
          <cell r="W106">
            <v>4490</v>
          </cell>
          <cell r="X106">
            <v>4490</v>
          </cell>
          <cell r="Y106">
            <v>4490</v>
          </cell>
        </row>
        <row r="107">
          <cell r="V107" t="str">
            <v>C</v>
          </cell>
          <cell r="W107">
            <v>660</v>
          </cell>
          <cell r="X107">
            <v>660</v>
          </cell>
          <cell r="Y107">
            <v>660</v>
          </cell>
        </row>
        <row r="108">
          <cell r="V108" t="str">
            <v>C</v>
          </cell>
          <cell r="W108">
            <v>1310</v>
          </cell>
          <cell r="X108">
            <v>1310</v>
          </cell>
          <cell r="Y108">
            <v>2090</v>
          </cell>
        </row>
        <row r="109">
          <cell r="V109" t="str">
            <v>C</v>
          </cell>
          <cell r="W109">
            <v>1310</v>
          </cell>
          <cell r="X109">
            <v>1310</v>
          </cell>
          <cell r="Y109">
            <v>2090</v>
          </cell>
        </row>
        <row r="110">
          <cell r="V110" t="str">
            <v>C</v>
          </cell>
          <cell r="W110">
            <v>1310</v>
          </cell>
          <cell r="X110">
            <v>1310</v>
          </cell>
          <cell r="Y110">
            <v>2090</v>
          </cell>
        </row>
        <row r="111">
          <cell r="V111" t="str">
            <v>C</v>
          </cell>
          <cell r="W111">
            <v>1310</v>
          </cell>
          <cell r="X111">
            <v>1310</v>
          </cell>
          <cell r="Y111">
            <v>2090</v>
          </cell>
        </row>
        <row r="112">
          <cell r="V112" t="str">
            <v>C</v>
          </cell>
          <cell r="W112">
            <v>1310</v>
          </cell>
          <cell r="X112">
            <v>1310</v>
          </cell>
          <cell r="Y112">
            <v>2090</v>
          </cell>
        </row>
        <row r="113">
          <cell r="V113" t="str">
            <v>C</v>
          </cell>
          <cell r="W113">
            <v>1490</v>
          </cell>
          <cell r="X113">
            <v>1490</v>
          </cell>
          <cell r="Y113">
            <v>1490</v>
          </cell>
        </row>
        <row r="114">
          <cell r="V114" t="str">
            <v>C</v>
          </cell>
          <cell r="W114">
            <v>0</v>
          </cell>
          <cell r="X114">
            <v>0</v>
          </cell>
          <cell r="Y114">
            <v>0</v>
          </cell>
        </row>
        <row r="115">
          <cell r="V115" t="str">
            <v>C</v>
          </cell>
          <cell r="W115">
            <v>0</v>
          </cell>
          <cell r="X115">
            <v>0</v>
          </cell>
          <cell r="Y115">
            <v>0</v>
          </cell>
        </row>
        <row r="116">
          <cell r="V116" t="str">
            <v>C</v>
          </cell>
          <cell r="W116">
            <v>0</v>
          </cell>
          <cell r="X116">
            <v>0</v>
          </cell>
          <cell r="Y116">
            <v>0</v>
          </cell>
        </row>
        <row r="117">
          <cell r="V117" t="str">
            <v>C</v>
          </cell>
          <cell r="W117">
            <v>0</v>
          </cell>
          <cell r="X117">
            <v>0</v>
          </cell>
          <cell r="Y117">
            <v>528</v>
          </cell>
        </row>
        <row r="118">
          <cell r="V118" t="str">
            <v>C</v>
          </cell>
          <cell r="W118">
            <v>660</v>
          </cell>
          <cell r="X118">
            <v>660</v>
          </cell>
          <cell r="Y118">
            <v>2090</v>
          </cell>
        </row>
        <row r="119">
          <cell r="V119" t="str">
            <v>C</v>
          </cell>
          <cell r="W119">
            <v>660</v>
          </cell>
          <cell r="X119">
            <v>660</v>
          </cell>
          <cell r="Y119">
            <v>2090</v>
          </cell>
        </row>
        <row r="120">
          <cell r="V120" t="str">
            <v>C</v>
          </cell>
          <cell r="W120">
            <v>660</v>
          </cell>
          <cell r="X120">
            <v>660</v>
          </cell>
          <cell r="Y120">
            <v>2090</v>
          </cell>
        </row>
        <row r="121">
          <cell r="V121" t="str">
            <v>C</v>
          </cell>
          <cell r="W121">
            <v>3420</v>
          </cell>
          <cell r="X121">
            <v>3420</v>
          </cell>
          <cell r="Y121">
            <v>3420</v>
          </cell>
        </row>
        <row r="122">
          <cell r="V122" t="str">
            <v>C</v>
          </cell>
          <cell r="W122">
            <v>3420</v>
          </cell>
          <cell r="X122">
            <v>3420</v>
          </cell>
          <cell r="Y122">
            <v>3420</v>
          </cell>
        </row>
        <row r="123">
          <cell r="V123" t="str">
            <v>C</v>
          </cell>
          <cell r="W123">
            <v>1220</v>
          </cell>
          <cell r="X123">
            <v>1220</v>
          </cell>
          <cell r="Y123">
            <v>1220</v>
          </cell>
        </row>
        <row r="124">
          <cell r="V124" t="str">
            <v>C</v>
          </cell>
          <cell r="W124">
            <v>4730</v>
          </cell>
          <cell r="X124">
            <v>4730</v>
          </cell>
          <cell r="Y124">
            <v>4730</v>
          </cell>
        </row>
        <row r="125">
          <cell r="V125" t="str">
            <v>C</v>
          </cell>
          <cell r="W125">
            <v>4730</v>
          </cell>
          <cell r="X125">
            <v>4730</v>
          </cell>
          <cell r="Y125">
            <v>7090</v>
          </cell>
        </row>
        <row r="126">
          <cell r="V126" t="str">
            <v>C</v>
          </cell>
          <cell r="W126">
            <v>5250</v>
          </cell>
          <cell r="X126">
            <v>5250</v>
          </cell>
          <cell r="Y126">
            <v>5250</v>
          </cell>
        </row>
        <row r="127">
          <cell r="V127" t="str">
            <v>C</v>
          </cell>
          <cell r="W127">
            <v>5250</v>
          </cell>
          <cell r="X127">
            <v>5250</v>
          </cell>
          <cell r="Y127">
            <v>5250</v>
          </cell>
        </row>
        <row r="128">
          <cell r="V128" t="str">
            <v>C</v>
          </cell>
          <cell r="W128">
            <v>5250</v>
          </cell>
          <cell r="X128">
            <v>5250</v>
          </cell>
          <cell r="Y128">
            <v>5250</v>
          </cell>
        </row>
        <row r="129">
          <cell r="V129" t="str">
            <v>C</v>
          </cell>
          <cell r="W129">
            <v>5250</v>
          </cell>
          <cell r="X129">
            <v>5250</v>
          </cell>
          <cell r="Y129">
            <v>5250</v>
          </cell>
        </row>
        <row r="130">
          <cell r="V130" t="str">
            <v>C</v>
          </cell>
          <cell r="W130">
            <v>5250</v>
          </cell>
          <cell r="X130">
            <v>5250</v>
          </cell>
          <cell r="Y130">
            <v>5250</v>
          </cell>
        </row>
        <row r="131">
          <cell r="V131" t="str">
            <v>C</v>
          </cell>
          <cell r="W131">
            <v>5250</v>
          </cell>
          <cell r="X131">
            <v>5250</v>
          </cell>
          <cell r="Y131">
            <v>5250</v>
          </cell>
        </row>
        <row r="132">
          <cell r="V132" t="str">
            <v>C</v>
          </cell>
          <cell r="W132">
            <v>3420</v>
          </cell>
          <cell r="X132">
            <v>3420</v>
          </cell>
          <cell r="Y132">
            <v>5250</v>
          </cell>
        </row>
        <row r="133">
          <cell r="V133" t="str">
            <v>C</v>
          </cell>
          <cell r="W133">
            <v>3420</v>
          </cell>
          <cell r="X133">
            <v>3420</v>
          </cell>
          <cell r="Y133">
            <v>5250</v>
          </cell>
        </row>
        <row r="134">
          <cell r="V134" t="str">
            <v>C</v>
          </cell>
          <cell r="W134">
            <v>3420</v>
          </cell>
          <cell r="X134">
            <v>3420</v>
          </cell>
          <cell r="Y134">
            <v>5250</v>
          </cell>
        </row>
        <row r="135">
          <cell r="V135" t="str">
            <v>C</v>
          </cell>
          <cell r="W135">
            <v>1220</v>
          </cell>
          <cell r="X135">
            <v>1220</v>
          </cell>
          <cell r="Y135">
            <v>0</v>
          </cell>
        </row>
        <row r="136">
          <cell r="V136" t="str">
            <v>C</v>
          </cell>
          <cell r="W136">
            <v>1490</v>
          </cell>
          <cell r="X136">
            <v>1490</v>
          </cell>
          <cell r="Y136">
            <v>1490</v>
          </cell>
        </row>
        <row r="137">
          <cell r="V137" t="str">
            <v>D</v>
          </cell>
          <cell r="W137">
            <v>1818</v>
          </cell>
          <cell r="X137">
            <v>1818</v>
          </cell>
          <cell r="Y137">
            <v>1818</v>
          </cell>
        </row>
        <row r="138">
          <cell r="V138" t="str">
            <v>D</v>
          </cell>
          <cell r="W138">
            <v>1197</v>
          </cell>
          <cell r="X138">
            <v>1197</v>
          </cell>
          <cell r="Y138">
            <v>1197</v>
          </cell>
        </row>
        <row r="139">
          <cell r="V139" t="str">
            <v>D</v>
          </cell>
          <cell r="W139">
            <v>1197</v>
          </cell>
          <cell r="X139">
            <v>1197</v>
          </cell>
          <cell r="Y139">
            <v>1197</v>
          </cell>
        </row>
        <row r="140">
          <cell r="V140" t="str">
            <v>D</v>
          </cell>
          <cell r="W140">
            <v>1197</v>
          </cell>
          <cell r="X140">
            <v>1197</v>
          </cell>
          <cell r="Y140">
            <v>1197</v>
          </cell>
        </row>
        <row r="141">
          <cell r="V141" t="str">
            <v>D</v>
          </cell>
          <cell r="W141">
            <v>1197</v>
          </cell>
          <cell r="X141">
            <v>1197</v>
          </cell>
          <cell r="Y141">
            <v>1197</v>
          </cell>
        </row>
        <row r="142">
          <cell r="V142" t="str">
            <v>D</v>
          </cell>
          <cell r="W142">
            <v>1899</v>
          </cell>
          <cell r="X142">
            <v>1899</v>
          </cell>
          <cell r="Y142">
            <v>1899</v>
          </cell>
        </row>
        <row r="143">
          <cell r="V143" t="str">
            <v>D</v>
          </cell>
          <cell r="W143">
            <v>1818</v>
          </cell>
          <cell r="X143">
            <v>1818</v>
          </cell>
          <cell r="Y143">
            <v>1818</v>
          </cell>
        </row>
        <row r="144">
          <cell r="V144" t="str">
            <v>D</v>
          </cell>
          <cell r="W144">
            <v>1962</v>
          </cell>
          <cell r="X144">
            <v>1962</v>
          </cell>
          <cell r="Y144">
            <v>1962</v>
          </cell>
        </row>
        <row r="145">
          <cell r="V145" t="str">
            <v>D</v>
          </cell>
          <cell r="W145">
            <v>1962</v>
          </cell>
          <cell r="X145">
            <v>1962</v>
          </cell>
          <cell r="Y145">
            <v>1962</v>
          </cell>
        </row>
        <row r="146">
          <cell r="V146" t="str">
            <v>D</v>
          </cell>
          <cell r="W146">
            <v>1818</v>
          </cell>
          <cell r="X146">
            <v>1818</v>
          </cell>
          <cell r="Y146">
            <v>1818</v>
          </cell>
        </row>
        <row r="147">
          <cell r="V147" t="str">
            <v>D</v>
          </cell>
          <cell r="W147">
            <v>1899</v>
          </cell>
          <cell r="X147">
            <v>1899</v>
          </cell>
          <cell r="Y147">
            <v>1899</v>
          </cell>
        </row>
        <row r="148">
          <cell r="V148" t="str">
            <v>D</v>
          </cell>
          <cell r="W148">
            <v>1818</v>
          </cell>
          <cell r="X148">
            <v>1818</v>
          </cell>
          <cell r="Y148">
            <v>1818</v>
          </cell>
        </row>
        <row r="149">
          <cell r="V149" t="str">
            <v>D</v>
          </cell>
          <cell r="W149">
            <v>1197</v>
          </cell>
          <cell r="X149">
            <v>1197</v>
          </cell>
          <cell r="Y149">
            <v>1197</v>
          </cell>
        </row>
        <row r="150">
          <cell r="V150" t="str">
            <v>D</v>
          </cell>
          <cell r="W150">
            <v>1197</v>
          </cell>
          <cell r="X150">
            <v>1197</v>
          </cell>
          <cell r="Y150">
            <v>4761</v>
          </cell>
        </row>
        <row r="151">
          <cell r="V151" t="str">
            <v>D</v>
          </cell>
          <cell r="W151">
            <v>1197</v>
          </cell>
          <cell r="X151">
            <v>1197</v>
          </cell>
          <cell r="Y151">
            <v>1197</v>
          </cell>
        </row>
        <row r="152">
          <cell r="V152" t="str">
            <v>D</v>
          </cell>
          <cell r="W152">
            <v>1197</v>
          </cell>
          <cell r="X152">
            <v>1197</v>
          </cell>
          <cell r="Y152">
            <v>1197</v>
          </cell>
        </row>
        <row r="153">
          <cell r="V153" t="str">
            <v>D</v>
          </cell>
          <cell r="W153">
            <v>1818</v>
          </cell>
          <cell r="X153">
            <v>1818</v>
          </cell>
          <cell r="Y153">
            <v>1818</v>
          </cell>
        </row>
        <row r="154">
          <cell r="V154" t="str">
            <v>D</v>
          </cell>
          <cell r="W154">
            <v>1197</v>
          </cell>
          <cell r="X154">
            <v>1197</v>
          </cell>
          <cell r="Y154">
            <v>1197</v>
          </cell>
        </row>
        <row r="155">
          <cell r="V155" t="str">
            <v>D</v>
          </cell>
          <cell r="W155">
            <v>1197</v>
          </cell>
          <cell r="X155">
            <v>1197</v>
          </cell>
          <cell r="Y155">
            <v>1197</v>
          </cell>
        </row>
        <row r="156">
          <cell r="V156" t="str">
            <v>D</v>
          </cell>
          <cell r="W156">
            <v>1962</v>
          </cell>
          <cell r="X156">
            <v>1962</v>
          </cell>
          <cell r="Y156">
            <v>1962</v>
          </cell>
        </row>
        <row r="157">
          <cell r="V157" t="str">
            <v>D</v>
          </cell>
          <cell r="W157">
            <v>1962</v>
          </cell>
          <cell r="X157">
            <v>1962</v>
          </cell>
          <cell r="Y157">
            <v>1962</v>
          </cell>
        </row>
        <row r="158">
          <cell r="V158" t="str">
            <v>D</v>
          </cell>
          <cell r="W158">
            <v>1962</v>
          </cell>
          <cell r="X158">
            <v>1962</v>
          </cell>
          <cell r="Y158">
            <v>1962</v>
          </cell>
        </row>
        <row r="159">
          <cell r="V159" t="str">
            <v>D</v>
          </cell>
          <cell r="W159">
            <v>1818</v>
          </cell>
          <cell r="X159">
            <v>1818</v>
          </cell>
          <cell r="Y159">
            <v>1818</v>
          </cell>
        </row>
        <row r="160">
          <cell r="V160" t="str">
            <v>D</v>
          </cell>
          <cell r="W160">
            <v>1818</v>
          </cell>
          <cell r="X160">
            <v>1818</v>
          </cell>
          <cell r="Y160">
            <v>1818</v>
          </cell>
        </row>
        <row r="161">
          <cell r="V161" t="str">
            <v>D</v>
          </cell>
          <cell r="W161">
            <v>1818</v>
          </cell>
          <cell r="X161">
            <v>1818</v>
          </cell>
          <cell r="Y161">
            <v>1818</v>
          </cell>
        </row>
        <row r="162">
          <cell r="V162" t="str">
            <v>D</v>
          </cell>
          <cell r="W162">
            <v>1197</v>
          </cell>
          <cell r="X162">
            <v>1197</v>
          </cell>
          <cell r="Y162">
            <v>1197</v>
          </cell>
        </row>
        <row r="163">
          <cell r="V163" t="str">
            <v>D</v>
          </cell>
          <cell r="W163">
            <v>1899</v>
          </cell>
          <cell r="X163">
            <v>1899</v>
          </cell>
          <cell r="Y163">
            <v>1899</v>
          </cell>
        </row>
        <row r="164">
          <cell r="V164" t="str">
            <v>D</v>
          </cell>
          <cell r="W164">
            <v>1899</v>
          </cell>
          <cell r="X164">
            <v>1899</v>
          </cell>
          <cell r="Y164">
            <v>1899</v>
          </cell>
        </row>
        <row r="165">
          <cell r="V165" t="str">
            <v>D</v>
          </cell>
          <cell r="W165">
            <v>1899</v>
          </cell>
          <cell r="X165">
            <v>1899</v>
          </cell>
          <cell r="Y165">
            <v>1899</v>
          </cell>
        </row>
        <row r="166">
          <cell r="V166" t="str">
            <v>D</v>
          </cell>
          <cell r="W166">
            <v>1899</v>
          </cell>
          <cell r="X166">
            <v>1899</v>
          </cell>
          <cell r="Y166">
            <v>1899</v>
          </cell>
        </row>
        <row r="167">
          <cell r="V167" t="str">
            <v>D</v>
          </cell>
          <cell r="W167">
            <v>1962</v>
          </cell>
          <cell r="X167">
            <v>1962</v>
          </cell>
          <cell r="Y167">
            <v>1962</v>
          </cell>
        </row>
        <row r="168">
          <cell r="V168" t="str">
            <v>D</v>
          </cell>
          <cell r="W168">
            <v>1962</v>
          </cell>
          <cell r="X168">
            <v>1962</v>
          </cell>
          <cell r="Y168">
            <v>1962</v>
          </cell>
        </row>
        <row r="169">
          <cell r="V169" t="str">
            <v>D</v>
          </cell>
          <cell r="W169">
            <v>958</v>
          </cell>
          <cell r="X169">
            <v>958</v>
          </cell>
          <cell r="Y169">
            <v>958</v>
          </cell>
        </row>
        <row r="170">
          <cell r="V170" t="str">
            <v>D</v>
          </cell>
          <cell r="W170">
            <v>1818</v>
          </cell>
          <cell r="X170">
            <v>1818</v>
          </cell>
          <cell r="Y170">
            <v>1818</v>
          </cell>
        </row>
        <row r="171">
          <cell r="V171" t="str">
            <v>D</v>
          </cell>
          <cell r="W171">
            <v>1818</v>
          </cell>
          <cell r="X171">
            <v>1818</v>
          </cell>
          <cell r="Y171">
            <v>1818</v>
          </cell>
        </row>
        <row r="172">
          <cell r="V172" t="str">
            <v>D</v>
          </cell>
          <cell r="W172">
            <v>1818</v>
          </cell>
          <cell r="X172">
            <v>1818</v>
          </cell>
          <cell r="Y172">
            <v>1818</v>
          </cell>
        </row>
        <row r="173">
          <cell r="V173" t="str">
            <v>D</v>
          </cell>
          <cell r="W173">
            <v>1818</v>
          </cell>
          <cell r="X173">
            <v>1818</v>
          </cell>
          <cell r="Y173">
            <v>1818</v>
          </cell>
        </row>
        <row r="174">
          <cell r="V174" t="str">
            <v>D</v>
          </cell>
          <cell r="W174">
            <v>0</v>
          </cell>
          <cell r="X174">
            <v>0</v>
          </cell>
          <cell r="Y174">
            <v>0</v>
          </cell>
        </row>
        <row r="175">
          <cell r="V175" t="str">
            <v>D</v>
          </cell>
          <cell r="W175">
            <v>0</v>
          </cell>
          <cell r="X175">
            <v>0</v>
          </cell>
          <cell r="Y175">
            <v>0</v>
          </cell>
        </row>
        <row r="176">
          <cell r="V176" t="str">
            <v>D</v>
          </cell>
          <cell r="W176">
            <v>1962</v>
          </cell>
          <cell r="X176">
            <v>1962</v>
          </cell>
          <cell r="Y176">
            <v>1962</v>
          </cell>
        </row>
        <row r="177">
          <cell r="V177" t="str">
            <v>D</v>
          </cell>
          <cell r="W177">
            <v>1962</v>
          </cell>
          <cell r="X177">
            <v>1962</v>
          </cell>
          <cell r="Y177">
            <v>1962</v>
          </cell>
        </row>
        <row r="178">
          <cell r="V178" t="str">
            <v>D</v>
          </cell>
          <cell r="W178">
            <v>1899</v>
          </cell>
          <cell r="X178">
            <v>1899</v>
          </cell>
          <cell r="Y178">
            <v>1899</v>
          </cell>
        </row>
        <row r="179">
          <cell r="V179" t="str">
            <v>D</v>
          </cell>
          <cell r="W179">
            <v>1818</v>
          </cell>
          <cell r="X179">
            <v>1818</v>
          </cell>
          <cell r="Y179">
            <v>1818</v>
          </cell>
        </row>
        <row r="180">
          <cell r="V180" t="str">
            <v>D</v>
          </cell>
          <cell r="W180">
            <v>1818</v>
          </cell>
          <cell r="X180">
            <v>1818</v>
          </cell>
          <cell r="Y180">
            <v>1818</v>
          </cell>
        </row>
        <row r="181">
          <cell r="V181" t="str">
            <v>D</v>
          </cell>
          <cell r="W181">
            <v>1197</v>
          </cell>
          <cell r="X181">
            <v>1197</v>
          </cell>
          <cell r="Y181">
            <v>1197</v>
          </cell>
        </row>
        <row r="182">
          <cell r="V182" t="str">
            <v>D</v>
          </cell>
          <cell r="W182">
            <v>2331</v>
          </cell>
          <cell r="X182">
            <v>2331</v>
          </cell>
          <cell r="Y182">
            <v>2331</v>
          </cell>
        </row>
        <row r="183">
          <cell r="V183" t="str">
            <v>D</v>
          </cell>
          <cell r="W183">
            <v>5103</v>
          </cell>
          <cell r="X183">
            <v>5103</v>
          </cell>
          <cell r="Y183">
            <v>5103</v>
          </cell>
        </row>
        <row r="184">
          <cell r="V184" t="str">
            <v>D</v>
          </cell>
          <cell r="W184">
            <v>1899</v>
          </cell>
          <cell r="X184">
            <v>1899</v>
          </cell>
          <cell r="Y184">
            <v>1899</v>
          </cell>
        </row>
        <row r="185">
          <cell r="V185" t="str">
            <v>D</v>
          </cell>
          <cell r="W185">
            <v>1818</v>
          </cell>
          <cell r="X185">
            <v>1818</v>
          </cell>
          <cell r="Y185">
            <v>4617</v>
          </cell>
        </row>
        <row r="186">
          <cell r="V186" t="str">
            <v>D</v>
          </cell>
          <cell r="W186">
            <v>1962</v>
          </cell>
          <cell r="X186">
            <v>1962</v>
          </cell>
          <cell r="Y186">
            <v>1962</v>
          </cell>
        </row>
        <row r="187">
          <cell r="V187" t="str">
            <v>D</v>
          </cell>
          <cell r="W187">
            <v>1818</v>
          </cell>
          <cell r="X187">
            <v>1818</v>
          </cell>
          <cell r="Y187">
            <v>1818</v>
          </cell>
        </row>
        <row r="188">
          <cell r="V188" t="str">
            <v>D</v>
          </cell>
          <cell r="W188">
            <v>1818</v>
          </cell>
          <cell r="X188">
            <v>1818</v>
          </cell>
          <cell r="Y188">
            <v>1818</v>
          </cell>
        </row>
        <row r="189">
          <cell r="V189" t="str">
            <v>D</v>
          </cell>
          <cell r="W189">
            <v>1899</v>
          </cell>
          <cell r="X189">
            <v>1899</v>
          </cell>
          <cell r="Y189">
            <v>1899</v>
          </cell>
        </row>
        <row r="190">
          <cell r="V190" t="str">
            <v>D</v>
          </cell>
          <cell r="W190">
            <v>1962</v>
          </cell>
          <cell r="X190">
            <v>1962</v>
          </cell>
          <cell r="Y190">
            <v>0</v>
          </cell>
        </row>
        <row r="191">
          <cell r="V191" t="str">
            <v>D</v>
          </cell>
          <cell r="W191">
            <v>1962</v>
          </cell>
          <cell r="X191">
            <v>1962</v>
          </cell>
          <cell r="Y191">
            <v>1962</v>
          </cell>
        </row>
        <row r="192">
          <cell r="V192" t="str">
            <v>D</v>
          </cell>
          <cell r="W192">
            <v>1962</v>
          </cell>
          <cell r="X192">
            <v>1962</v>
          </cell>
          <cell r="Y192">
            <v>1962</v>
          </cell>
        </row>
        <row r="193">
          <cell r="V193" t="str">
            <v>D</v>
          </cell>
          <cell r="W193">
            <v>1962</v>
          </cell>
          <cell r="X193">
            <v>1962</v>
          </cell>
          <cell r="Y193">
            <v>0</v>
          </cell>
        </row>
        <row r="194">
          <cell r="V194" t="str">
            <v>D</v>
          </cell>
          <cell r="W194">
            <v>1197</v>
          </cell>
          <cell r="X194">
            <v>1197</v>
          </cell>
          <cell r="Y194">
            <v>2628</v>
          </cell>
        </row>
        <row r="195">
          <cell r="V195" t="str">
            <v>D</v>
          </cell>
          <cell r="W195">
            <v>1197</v>
          </cell>
          <cell r="X195">
            <v>1197</v>
          </cell>
          <cell r="Y195">
            <v>1197</v>
          </cell>
        </row>
        <row r="196">
          <cell r="V196" t="str">
            <v>D</v>
          </cell>
          <cell r="W196">
            <v>2628</v>
          </cell>
          <cell r="X196">
            <v>2628</v>
          </cell>
          <cell r="Y196">
            <v>2628</v>
          </cell>
        </row>
        <row r="197">
          <cell r="V197" t="str">
            <v>D</v>
          </cell>
          <cell r="W197">
            <v>2628</v>
          </cell>
          <cell r="X197">
            <v>2628</v>
          </cell>
          <cell r="Y197">
            <v>2628</v>
          </cell>
        </row>
        <row r="198">
          <cell r="V198" t="str">
            <v>D</v>
          </cell>
          <cell r="W198">
            <v>2628</v>
          </cell>
          <cell r="X198">
            <v>2628</v>
          </cell>
          <cell r="Y198">
            <v>2628</v>
          </cell>
        </row>
        <row r="199">
          <cell r="V199" t="str">
            <v>D</v>
          </cell>
          <cell r="W199">
            <v>2628</v>
          </cell>
          <cell r="X199">
            <v>2628</v>
          </cell>
          <cell r="Y199">
            <v>2628</v>
          </cell>
        </row>
        <row r="200">
          <cell r="V200" t="str">
            <v>D</v>
          </cell>
          <cell r="W200">
            <v>2628</v>
          </cell>
          <cell r="X200">
            <v>2628</v>
          </cell>
          <cell r="Y200">
            <v>2628</v>
          </cell>
        </row>
        <row r="201">
          <cell r="V201" t="str">
            <v>D</v>
          </cell>
          <cell r="W201">
            <v>2628</v>
          </cell>
          <cell r="X201">
            <v>2628</v>
          </cell>
          <cell r="Y201">
            <v>2628</v>
          </cell>
        </row>
        <row r="202">
          <cell r="V202" t="str">
            <v>D</v>
          </cell>
          <cell r="W202">
            <v>1197</v>
          </cell>
          <cell r="X202">
            <v>1197</v>
          </cell>
          <cell r="Y202">
            <v>1197</v>
          </cell>
        </row>
        <row r="203">
          <cell r="V203" t="str">
            <v>D</v>
          </cell>
          <cell r="W203">
            <v>1197</v>
          </cell>
          <cell r="X203">
            <v>1197</v>
          </cell>
          <cell r="Y203">
            <v>1197</v>
          </cell>
        </row>
        <row r="204">
          <cell r="V204" t="str">
            <v>D</v>
          </cell>
          <cell r="W204">
            <v>1899</v>
          </cell>
          <cell r="X204">
            <v>1899</v>
          </cell>
          <cell r="Y204">
            <v>1899</v>
          </cell>
        </row>
        <row r="205">
          <cell r="V205" t="str">
            <v>D</v>
          </cell>
          <cell r="W205">
            <v>1818</v>
          </cell>
          <cell r="X205">
            <v>1818</v>
          </cell>
          <cell r="Y205">
            <v>1818</v>
          </cell>
        </row>
        <row r="206">
          <cell r="V206" t="str">
            <v>D</v>
          </cell>
          <cell r="W206">
            <v>1818</v>
          </cell>
          <cell r="X206">
            <v>1818</v>
          </cell>
          <cell r="Y206">
            <v>1818</v>
          </cell>
        </row>
        <row r="207">
          <cell r="V207" t="str">
            <v>D</v>
          </cell>
          <cell r="W207">
            <v>1818</v>
          </cell>
          <cell r="X207">
            <v>1818</v>
          </cell>
          <cell r="Y207">
            <v>1818</v>
          </cell>
        </row>
        <row r="208">
          <cell r="V208" t="str">
            <v>D</v>
          </cell>
          <cell r="W208">
            <v>1818</v>
          </cell>
          <cell r="X208">
            <v>1818</v>
          </cell>
          <cell r="Y208">
            <v>1818</v>
          </cell>
        </row>
        <row r="209">
          <cell r="V209" t="str">
            <v>D</v>
          </cell>
          <cell r="W209">
            <v>2628</v>
          </cell>
          <cell r="X209">
            <v>2628</v>
          </cell>
          <cell r="Y209">
            <v>2628</v>
          </cell>
        </row>
        <row r="210">
          <cell r="V210" t="str">
            <v>D</v>
          </cell>
          <cell r="W210">
            <v>2628</v>
          </cell>
          <cell r="X210">
            <v>2628</v>
          </cell>
          <cell r="Y210">
            <v>2628</v>
          </cell>
        </row>
        <row r="211">
          <cell r="V211" t="str">
            <v>D</v>
          </cell>
          <cell r="W211">
            <v>2628</v>
          </cell>
          <cell r="X211">
            <v>2628</v>
          </cell>
          <cell r="Y211">
            <v>2628</v>
          </cell>
        </row>
        <row r="212">
          <cell r="V212" t="str">
            <v>D</v>
          </cell>
          <cell r="W212">
            <v>2628</v>
          </cell>
          <cell r="X212">
            <v>2628</v>
          </cell>
          <cell r="Y212">
            <v>2628</v>
          </cell>
        </row>
        <row r="213">
          <cell r="V213" t="str">
            <v>D</v>
          </cell>
          <cell r="W213">
            <v>2628</v>
          </cell>
          <cell r="X213">
            <v>2628</v>
          </cell>
          <cell r="Y213">
            <v>2628</v>
          </cell>
        </row>
        <row r="214">
          <cell r="V214" t="str">
            <v>D</v>
          </cell>
          <cell r="W214">
            <v>2628</v>
          </cell>
          <cell r="X214">
            <v>2628</v>
          </cell>
          <cell r="Y214">
            <v>2628</v>
          </cell>
        </row>
        <row r="215">
          <cell r="V215" t="str">
            <v>D</v>
          </cell>
          <cell r="W215">
            <v>2628</v>
          </cell>
          <cell r="X215">
            <v>2628</v>
          </cell>
          <cell r="Y215">
            <v>2628</v>
          </cell>
        </row>
        <row r="216">
          <cell r="V216" t="str">
            <v>D</v>
          </cell>
          <cell r="W216">
            <v>2628</v>
          </cell>
          <cell r="X216">
            <v>2628</v>
          </cell>
          <cell r="Y216">
            <v>2628</v>
          </cell>
        </row>
        <row r="217">
          <cell r="V217" t="str">
            <v>D</v>
          </cell>
          <cell r="W217">
            <v>2628</v>
          </cell>
          <cell r="X217">
            <v>2628</v>
          </cell>
          <cell r="Y217">
            <v>2628</v>
          </cell>
        </row>
        <row r="218">
          <cell r="V218" t="str">
            <v>D</v>
          </cell>
          <cell r="W218">
            <v>2628</v>
          </cell>
          <cell r="X218">
            <v>2628</v>
          </cell>
          <cell r="Y218">
            <v>2628</v>
          </cell>
        </row>
        <row r="219">
          <cell r="V219" t="str">
            <v>D</v>
          </cell>
          <cell r="W219">
            <v>2628</v>
          </cell>
          <cell r="X219">
            <v>2628</v>
          </cell>
          <cell r="Y219">
            <v>2628</v>
          </cell>
        </row>
        <row r="220">
          <cell r="V220" t="str">
            <v>D</v>
          </cell>
          <cell r="W220">
            <v>2628</v>
          </cell>
          <cell r="X220">
            <v>2628</v>
          </cell>
          <cell r="Y220">
            <v>2628</v>
          </cell>
        </row>
        <row r="221">
          <cell r="V221" t="str">
            <v>D</v>
          </cell>
          <cell r="W221">
            <v>2628</v>
          </cell>
          <cell r="X221">
            <v>2628</v>
          </cell>
          <cell r="Y221">
            <v>2628</v>
          </cell>
        </row>
        <row r="222">
          <cell r="V222" t="str">
            <v>D</v>
          </cell>
          <cell r="W222">
            <v>2331</v>
          </cell>
          <cell r="X222">
            <v>2331</v>
          </cell>
          <cell r="Y222">
            <v>2331</v>
          </cell>
        </row>
        <row r="223">
          <cell r="V223" t="str">
            <v>D</v>
          </cell>
          <cell r="W223">
            <v>2628</v>
          </cell>
          <cell r="X223">
            <v>2628</v>
          </cell>
          <cell r="Y223">
            <v>2628</v>
          </cell>
        </row>
        <row r="224">
          <cell r="V224" t="str">
            <v>D</v>
          </cell>
          <cell r="W224">
            <v>2628</v>
          </cell>
          <cell r="X224">
            <v>2628</v>
          </cell>
          <cell r="Y224">
            <v>2628</v>
          </cell>
        </row>
        <row r="225">
          <cell r="V225" t="str">
            <v>D</v>
          </cell>
          <cell r="W225">
            <v>2628</v>
          </cell>
          <cell r="X225">
            <v>2628</v>
          </cell>
          <cell r="Y225">
            <v>2628</v>
          </cell>
        </row>
        <row r="226">
          <cell r="V226" t="str">
            <v>D</v>
          </cell>
          <cell r="W226">
            <v>1197</v>
          </cell>
          <cell r="X226">
            <v>1197</v>
          </cell>
          <cell r="Y226">
            <v>1197</v>
          </cell>
        </row>
        <row r="227">
          <cell r="V227" t="str">
            <v>D</v>
          </cell>
          <cell r="W227">
            <v>1818</v>
          </cell>
          <cell r="X227">
            <v>1818</v>
          </cell>
          <cell r="Y227">
            <v>1818</v>
          </cell>
        </row>
        <row r="228">
          <cell r="V228" t="str">
            <v>D</v>
          </cell>
          <cell r="W228">
            <v>1818</v>
          </cell>
          <cell r="X228">
            <v>1818</v>
          </cell>
          <cell r="Y228">
            <v>1818</v>
          </cell>
        </row>
        <row r="229">
          <cell r="V229" t="str">
            <v>D</v>
          </cell>
          <cell r="W229">
            <v>1818</v>
          </cell>
          <cell r="X229">
            <v>1818</v>
          </cell>
          <cell r="Y229">
            <v>1818</v>
          </cell>
        </row>
        <row r="230">
          <cell r="V230" t="str">
            <v>D</v>
          </cell>
          <cell r="W230">
            <v>1818</v>
          </cell>
          <cell r="X230">
            <v>1818</v>
          </cell>
          <cell r="Y230">
            <v>1818</v>
          </cell>
        </row>
        <row r="231">
          <cell r="V231" t="str">
            <v>D</v>
          </cell>
          <cell r="W231">
            <v>2628</v>
          </cell>
          <cell r="X231">
            <v>2628</v>
          </cell>
          <cell r="Y231">
            <v>2628</v>
          </cell>
        </row>
        <row r="232">
          <cell r="V232" t="str">
            <v>D</v>
          </cell>
          <cell r="W232">
            <v>3222</v>
          </cell>
          <cell r="X232">
            <v>3222</v>
          </cell>
          <cell r="Y232">
            <v>3222</v>
          </cell>
        </row>
        <row r="233">
          <cell r="V233" t="str">
            <v>D</v>
          </cell>
          <cell r="W233">
            <v>3222</v>
          </cell>
          <cell r="X233">
            <v>3222</v>
          </cell>
          <cell r="Y233">
            <v>3222</v>
          </cell>
        </row>
        <row r="234">
          <cell r="V234" t="str">
            <v>D</v>
          </cell>
          <cell r="W234">
            <v>1440</v>
          </cell>
          <cell r="X234">
            <v>1440</v>
          </cell>
          <cell r="Y234">
            <v>1440</v>
          </cell>
        </row>
        <row r="235">
          <cell r="V235" t="str">
            <v>D</v>
          </cell>
          <cell r="W235">
            <v>1152</v>
          </cell>
          <cell r="X235">
            <v>1152</v>
          </cell>
          <cell r="Y235">
            <v>1152</v>
          </cell>
        </row>
        <row r="236">
          <cell r="V236" t="str">
            <v>D</v>
          </cell>
          <cell r="W236">
            <v>1152</v>
          </cell>
          <cell r="X236">
            <v>1152</v>
          </cell>
          <cell r="Y236">
            <v>1152</v>
          </cell>
        </row>
        <row r="237">
          <cell r="V237" t="str">
            <v>D</v>
          </cell>
          <cell r="W237">
            <v>3222</v>
          </cell>
          <cell r="X237">
            <v>3222</v>
          </cell>
          <cell r="Y237">
            <v>1440</v>
          </cell>
        </row>
        <row r="238">
          <cell r="V238" t="str">
            <v>D</v>
          </cell>
          <cell r="W238">
            <v>3222</v>
          </cell>
          <cell r="X238">
            <v>3222</v>
          </cell>
          <cell r="Y238">
            <v>1440</v>
          </cell>
        </row>
        <row r="239">
          <cell r="V239" t="str">
            <v>D</v>
          </cell>
          <cell r="W239">
            <v>1152</v>
          </cell>
          <cell r="X239">
            <v>1152</v>
          </cell>
          <cell r="Y239">
            <v>1152</v>
          </cell>
        </row>
        <row r="240">
          <cell r="V240" t="str">
            <v>D</v>
          </cell>
          <cell r="W240">
            <v>1152</v>
          </cell>
          <cell r="X240">
            <v>1152</v>
          </cell>
          <cell r="Y240">
            <v>1152</v>
          </cell>
        </row>
        <row r="241">
          <cell r="V241" t="str">
            <v>D</v>
          </cell>
          <cell r="W241">
            <v>1152</v>
          </cell>
          <cell r="X241">
            <v>1152</v>
          </cell>
          <cell r="Y241">
            <v>1152</v>
          </cell>
        </row>
        <row r="242">
          <cell r="V242" t="str">
            <v>D</v>
          </cell>
          <cell r="W242">
            <v>3222</v>
          </cell>
          <cell r="X242">
            <v>3222</v>
          </cell>
          <cell r="Y242">
            <v>3222</v>
          </cell>
        </row>
        <row r="243">
          <cell r="V243" t="str">
            <v>D</v>
          </cell>
          <cell r="W243">
            <v>3222</v>
          </cell>
          <cell r="X243">
            <v>3222</v>
          </cell>
          <cell r="Y243">
            <v>3222</v>
          </cell>
        </row>
        <row r="244">
          <cell r="V244" t="str">
            <v>D</v>
          </cell>
          <cell r="W244">
            <v>3222</v>
          </cell>
          <cell r="X244">
            <v>3222</v>
          </cell>
          <cell r="Y244">
            <v>3222</v>
          </cell>
        </row>
        <row r="245">
          <cell r="V245" t="str">
            <v>D</v>
          </cell>
          <cell r="W245">
            <v>3222</v>
          </cell>
          <cell r="X245">
            <v>3222</v>
          </cell>
          <cell r="Y245">
            <v>3222</v>
          </cell>
        </row>
        <row r="246">
          <cell r="V246" t="str">
            <v>D</v>
          </cell>
          <cell r="W246">
            <v>1197</v>
          </cell>
          <cell r="X246">
            <v>1197</v>
          </cell>
          <cell r="Y246">
            <v>1197</v>
          </cell>
        </row>
        <row r="247">
          <cell r="V247" t="str">
            <v>D</v>
          </cell>
          <cell r="W247">
            <v>1818</v>
          </cell>
          <cell r="X247">
            <v>1818</v>
          </cell>
          <cell r="Y247">
            <v>1818</v>
          </cell>
        </row>
        <row r="248">
          <cell r="V248" t="str">
            <v>D</v>
          </cell>
          <cell r="W248">
            <v>1818</v>
          </cell>
          <cell r="X248">
            <v>1818</v>
          </cell>
          <cell r="Y248">
            <v>1818</v>
          </cell>
        </row>
        <row r="249">
          <cell r="V249" t="str">
            <v>D</v>
          </cell>
          <cell r="W249">
            <v>1899</v>
          </cell>
          <cell r="X249">
            <v>1899</v>
          </cell>
          <cell r="Y249">
            <v>1899</v>
          </cell>
        </row>
        <row r="250">
          <cell r="V250" t="str">
            <v>D</v>
          </cell>
          <cell r="W250">
            <v>1962</v>
          </cell>
          <cell r="X250">
            <v>1962</v>
          </cell>
          <cell r="Y250">
            <v>1962</v>
          </cell>
        </row>
        <row r="251">
          <cell r="V251" t="str">
            <v>D</v>
          </cell>
          <cell r="W251">
            <v>1962</v>
          </cell>
          <cell r="X251">
            <v>1962</v>
          </cell>
          <cell r="Y251">
            <v>1962</v>
          </cell>
        </row>
        <row r="252">
          <cell r="V252" t="str">
            <v>D</v>
          </cell>
          <cell r="W252">
            <v>1818</v>
          </cell>
          <cell r="X252">
            <v>1818</v>
          </cell>
          <cell r="Y252">
            <v>1818</v>
          </cell>
        </row>
        <row r="253">
          <cell r="V253" t="str">
            <v>D</v>
          </cell>
          <cell r="W253">
            <v>1818</v>
          </cell>
          <cell r="X253">
            <v>1818</v>
          </cell>
          <cell r="Y253">
            <v>1818</v>
          </cell>
        </row>
        <row r="254">
          <cell r="V254" t="str">
            <v>D</v>
          </cell>
          <cell r="W254">
            <v>1197</v>
          </cell>
          <cell r="X254">
            <v>1197</v>
          </cell>
          <cell r="Y254">
            <v>1197</v>
          </cell>
        </row>
        <row r="255">
          <cell r="V255" t="str">
            <v>D</v>
          </cell>
          <cell r="W255">
            <v>1197</v>
          </cell>
          <cell r="X255">
            <v>1197</v>
          </cell>
          <cell r="Y255">
            <v>1197</v>
          </cell>
        </row>
        <row r="256">
          <cell r="V256" t="str">
            <v>D</v>
          </cell>
          <cell r="W256">
            <v>1440</v>
          </cell>
          <cell r="X256">
            <v>1440</v>
          </cell>
          <cell r="Y256">
            <v>3222</v>
          </cell>
        </row>
        <row r="257">
          <cell r="V257" t="str">
            <v>D</v>
          </cell>
          <cell r="W257">
            <v>1440</v>
          </cell>
          <cell r="X257">
            <v>1440</v>
          </cell>
          <cell r="Y257">
            <v>3222</v>
          </cell>
        </row>
        <row r="258">
          <cell r="V258" t="str">
            <v>D</v>
          </cell>
          <cell r="W258">
            <v>1440</v>
          </cell>
          <cell r="X258">
            <v>1440</v>
          </cell>
          <cell r="Y258">
            <v>4851</v>
          </cell>
        </row>
        <row r="259">
          <cell r="V259" t="str">
            <v>D</v>
          </cell>
          <cell r="W259">
            <v>1440</v>
          </cell>
          <cell r="X259">
            <v>1440</v>
          </cell>
          <cell r="Y259">
            <v>1440</v>
          </cell>
        </row>
        <row r="260">
          <cell r="V260" t="str">
            <v>D</v>
          </cell>
          <cell r="W260">
            <v>1962</v>
          </cell>
          <cell r="X260">
            <v>1962</v>
          </cell>
          <cell r="Y260">
            <v>0</v>
          </cell>
        </row>
        <row r="261">
          <cell r="V261" t="str">
            <v>D</v>
          </cell>
          <cell r="W261">
            <v>1440</v>
          </cell>
          <cell r="X261">
            <v>1440</v>
          </cell>
          <cell r="Y261">
            <v>1440</v>
          </cell>
        </row>
        <row r="262">
          <cell r="V262" t="str">
            <v>D</v>
          </cell>
          <cell r="W262">
            <v>3222</v>
          </cell>
          <cell r="X262">
            <v>3222</v>
          </cell>
          <cell r="Y262">
            <v>3222</v>
          </cell>
        </row>
        <row r="263">
          <cell r="V263" t="str">
            <v>D</v>
          </cell>
          <cell r="W263">
            <v>1440</v>
          </cell>
          <cell r="X263">
            <v>1440</v>
          </cell>
          <cell r="Y263">
            <v>1440</v>
          </cell>
        </row>
        <row r="264">
          <cell r="V264" t="str">
            <v>D</v>
          </cell>
          <cell r="W264">
            <v>1962</v>
          </cell>
          <cell r="X264">
            <v>1962</v>
          </cell>
          <cell r="Y264">
            <v>1962</v>
          </cell>
        </row>
        <row r="265">
          <cell r="V265" t="str">
            <v>D</v>
          </cell>
          <cell r="W265">
            <v>1440</v>
          </cell>
          <cell r="X265">
            <v>1440</v>
          </cell>
          <cell r="Y265">
            <v>1440</v>
          </cell>
        </row>
        <row r="266">
          <cell r="V266" t="str">
            <v>D</v>
          </cell>
          <cell r="W266">
            <v>3222</v>
          </cell>
          <cell r="X266">
            <v>3222</v>
          </cell>
          <cell r="Y266">
            <v>3222</v>
          </cell>
        </row>
        <row r="267">
          <cell r="V267" t="str">
            <v>D</v>
          </cell>
          <cell r="W267">
            <v>3222</v>
          </cell>
          <cell r="X267">
            <v>3222</v>
          </cell>
          <cell r="Y267">
            <v>3222</v>
          </cell>
        </row>
        <row r="268">
          <cell r="V268" t="str">
            <v>D</v>
          </cell>
          <cell r="W268">
            <v>3222</v>
          </cell>
          <cell r="X268">
            <v>3222</v>
          </cell>
          <cell r="Y268">
            <v>3222</v>
          </cell>
        </row>
        <row r="269">
          <cell r="V269" t="str">
            <v>D</v>
          </cell>
          <cell r="W269">
            <v>3222</v>
          </cell>
          <cell r="X269">
            <v>3222</v>
          </cell>
          <cell r="Y269">
            <v>3222</v>
          </cell>
        </row>
        <row r="270">
          <cell r="V270" t="str">
            <v>D</v>
          </cell>
          <cell r="W270">
            <v>3222</v>
          </cell>
          <cell r="X270">
            <v>3222</v>
          </cell>
          <cell r="Y270">
            <v>3222</v>
          </cell>
        </row>
        <row r="271">
          <cell r="V271" t="str">
            <v>D</v>
          </cell>
          <cell r="W271">
            <v>2628</v>
          </cell>
          <cell r="X271">
            <v>2628</v>
          </cell>
          <cell r="Y271">
            <v>2628</v>
          </cell>
        </row>
        <row r="272">
          <cell r="V272" t="str">
            <v>D</v>
          </cell>
          <cell r="W272">
            <v>2628</v>
          </cell>
          <cell r="X272">
            <v>2628</v>
          </cell>
          <cell r="Y272">
            <v>2628</v>
          </cell>
        </row>
        <row r="273">
          <cell r="V273" t="str">
            <v>D</v>
          </cell>
          <cell r="W273">
            <v>2628</v>
          </cell>
          <cell r="X273">
            <v>2628</v>
          </cell>
          <cell r="Y273">
            <v>2628</v>
          </cell>
        </row>
        <row r="274">
          <cell r="V274" t="str">
            <v>D</v>
          </cell>
          <cell r="W274">
            <v>2628</v>
          </cell>
          <cell r="X274">
            <v>2628</v>
          </cell>
          <cell r="Y274">
            <v>2628</v>
          </cell>
        </row>
        <row r="275">
          <cell r="V275" t="str">
            <v>D</v>
          </cell>
          <cell r="W275">
            <v>2628</v>
          </cell>
          <cell r="X275">
            <v>2628</v>
          </cell>
          <cell r="Y275">
            <v>2628</v>
          </cell>
        </row>
        <row r="276">
          <cell r="V276" t="str">
            <v>D</v>
          </cell>
          <cell r="W276">
            <v>2628</v>
          </cell>
          <cell r="X276">
            <v>2628</v>
          </cell>
          <cell r="Y276">
            <v>2628</v>
          </cell>
        </row>
        <row r="277">
          <cell r="V277" t="str">
            <v>D</v>
          </cell>
          <cell r="W277">
            <v>2628</v>
          </cell>
          <cell r="X277">
            <v>2628</v>
          </cell>
          <cell r="Y277">
            <v>2628</v>
          </cell>
        </row>
        <row r="278">
          <cell r="V278" t="str">
            <v>D</v>
          </cell>
          <cell r="W278">
            <v>1197</v>
          </cell>
          <cell r="X278">
            <v>1197</v>
          </cell>
          <cell r="Y278">
            <v>1197</v>
          </cell>
        </row>
        <row r="279">
          <cell r="V279" t="str">
            <v>D</v>
          </cell>
          <cell r="W279">
            <v>1257</v>
          </cell>
          <cell r="X279">
            <v>1257</v>
          </cell>
          <cell r="Y279">
            <v>4050</v>
          </cell>
        </row>
        <row r="280">
          <cell r="V280" t="str">
            <v>D</v>
          </cell>
          <cell r="W280">
            <v>1257</v>
          </cell>
          <cell r="X280">
            <v>1257</v>
          </cell>
          <cell r="Y280">
            <v>4050</v>
          </cell>
        </row>
        <row r="281">
          <cell r="V281" t="str">
            <v>D</v>
          </cell>
          <cell r="W281">
            <v>2628</v>
          </cell>
          <cell r="X281">
            <v>2628</v>
          </cell>
          <cell r="Y281">
            <v>2628</v>
          </cell>
        </row>
        <row r="282">
          <cell r="V282" t="str">
            <v>D</v>
          </cell>
          <cell r="W282">
            <v>1197</v>
          </cell>
          <cell r="X282">
            <v>1197</v>
          </cell>
          <cell r="Y282">
            <v>1197</v>
          </cell>
        </row>
        <row r="283">
          <cell r="V283" t="str">
            <v>D</v>
          </cell>
          <cell r="W283">
            <v>1197</v>
          </cell>
          <cell r="X283">
            <v>1197</v>
          </cell>
          <cell r="Y283">
            <v>1197</v>
          </cell>
        </row>
        <row r="284">
          <cell r="V284" t="str">
            <v>D</v>
          </cell>
          <cell r="W284">
            <v>1818</v>
          </cell>
          <cell r="X284">
            <v>1818</v>
          </cell>
          <cell r="Y284">
            <v>1818</v>
          </cell>
        </row>
        <row r="285">
          <cell r="V285" t="str">
            <v>D</v>
          </cell>
          <cell r="W285">
            <v>1818</v>
          </cell>
          <cell r="X285">
            <v>1818</v>
          </cell>
          <cell r="Y285">
            <v>1818</v>
          </cell>
        </row>
        <row r="286">
          <cell r="V286" t="str">
            <v>D</v>
          </cell>
          <cell r="W286">
            <v>0</v>
          </cell>
          <cell r="X286">
            <v>0</v>
          </cell>
          <cell r="Y286">
            <v>0</v>
          </cell>
        </row>
        <row r="287">
          <cell r="V287" t="str">
            <v>D</v>
          </cell>
          <cell r="W287">
            <v>1962</v>
          </cell>
          <cell r="X287">
            <v>1962</v>
          </cell>
          <cell r="Y287">
            <v>1962</v>
          </cell>
        </row>
        <row r="288">
          <cell r="V288" t="str">
            <v>D</v>
          </cell>
          <cell r="W288">
            <v>1962</v>
          </cell>
          <cell r="X288">
            <v>1962</v>
          </cell>
          <cell r="Y288">
            <v>1962</v>
          </cell>
        </row>
        <row r="289">
          <cell r="V289" t="str">
            <v>D</v>
          </cell>
          <cell r="W289">
            <v>1962</v>
          </cell>
          <cell r="X289">
            <v>1962</v>
          </cell>
          <cell r="Y289">
            <v>1962</v>
          </cell>
        </row>
        <row r="290">
          <cell r="V290" t="str">
            <v>D</v>
          </cell>
          <cell r="W290">
            <v>1962</v>
          </cell>
          <cell r="X290">
            <v>1962</v>
          </cell>
          <cell r="Y290">
            <v>0</v>
          </cell>
        </row>
        <row r="291">
          <cell r="V291" t="str">
            <v>D</v>
          </cell>
          <cell r="W291">
            <v>1962</v>
          </cell>
          <cell r="X291">
            <v>1962</v>
          </cell>
          <cell r="Y291">
            <v>1962</v>
          </cell>
        </row>
        <row r="292">
          <cell r="V292" t="str">
            <v>D</v>
          </cell>
          <cell r="W292">
            <v>1818</v>
          </cell>
          <cell r="X292">
            <v>1818</v>
          </cell>
          <cell r="Y292">
            <v>4617</v>
          </cell>
        </row>
        <row r="293">
          <cell r="V293" t="str">
            <v>D</v>
          </cell>
          <cell r="W293">
            <v>1197</v>
          </cell>
          <cell r="X293">
            <v>1197</v>
          </cell>
          <cell r="Y293">
            <v>1197</v>
          </cell>
        </row>
        <row r="294">
          <cell r="V294" t="str">
            <v>D</v>
          </cell>
          <cell r="W294">
            <v>1197</v>
          </cell>
          <cell r="X294">
            <v>1197</v>
          </cell>
          <cell r="Y294">
            <v>1197</v>
          </cell>
        </row>
        <row r="295">
          <cell r="V295" t="str">
            <v>D</v>
          </cell>
          <cell r="W295">
            <v>958</v>
          </cell>
          <cell r="X295">
            <v>958</v>
          </cell>
          <cell r="Y295">
            <v>958</v>
          </cell>
        </row>
        <row r="296">
          <cell r="V296" t="str">
            <v>D</v>
          </cell>
          <cell r="W296">
            <v>958</v>
          </cell>
          <cell r="X296">
            <v>958</v>
          </cell>
          <cell r="Y296">
            <v>958</v>
          </cell>
        </row>
        <row r="297">
          <cell r="V297" t="str">
            <v>D</v>
          </cell>
          <cell r="W297">
            <v>958</v>
          </cell>
          <cell r="X297">
            <v>958</v>
          </cell>
          <cell r="Y297">
            <v>958</v>
          </cell>
        </row>
        <row r="298">
          <cell r="V298" t="str">
            <v>D</v>
          </cell>
          <cell r="W298">
            <v>1962</v>
          </cell>
          <cell r="X298">
            <v>1962</v>
          </cell>
          <cell r="Y298">
            <v>0</v>
          </cell>
        </row>
        <row r="299">
          <cell r="V299" t="str">
            <v>D</v>
          </cell>
          <cell r="W299">
            <v>1962</v>
          </cell>
          <cell r="X299">
            <v>1962</v>
          </cell>
          <cell r="Y299">
            <v>1962</v>
          </cell>
        </row>
        <row r="300">
          <cell r="V300" t="str">
            <v>D</v>
          </cell>
          <cell r="W300">
            <v>1440</v>
          </cell>
          <cell r="X300">
            <v>1440</v>
          </cell>
          <cell r="Y300">
            <v>1440</v>
          </cell>
        </row>
        <row r="301">
          <cell r="V301" t="str">
            <v>D</v>
          </cell>
          <cell r="W301">
            <v>972</v>
          </cell>
          <cell r="X301">
            <v>972</v>
          </cell>
          <cell r="Y301">
            <v>972</v>
          </cell>
        </row>
        <row r="302">
          <cell r="V302" t="str">
            <v>D</v>
          </cell>
          <cell r="W302">
            <v>4617</v>
          </cell>
          <cell r="X302">
            <v>4617</v>
          </cell>
          <cell r="Y302">
            <v>1818</v>
          </cell>
        </row>
        <row r="303">
          <cell r="V303" t="str">
            <v>D</v>
          </cell>
          <cell r="W303">
            <v>1197</v>
          </cell>
          <cell r="X303">
            <v>1197</v>
          </cell>
          <cell r="Y303">
            <v>2628</v>
          </cell>
        </row>
        <row r="304">
          <cell r="V304" t="str">
            <v>D</v>
          </cell>
          <cell r="W304">
            <v>1197</v>
          </cell>
          <cell r="X304">
            <v>1197</v>
          </cell>
          <cell r="Y304">
            <v>1197</v>
          </cell>
        </row>
        <row r="305">
          <cell r="V305" t="str">
            <v>D</v>
          </cell>
          <cell r="W305">
            <v>1197</v>
          </cell>
          <cell r="X305">
            <v>1197</v>
          </cell>
          <cell r="Y305">
            <v>4050</v>
          </cell>
        </row>
        <row r="306">
          <cell r="V306" t="str">
            <v>D</v>
          </cell>
          <cell r="W306">
            <v>958</v>
          </cell>
          <cell r="X306">
            <v>958</v>
          </cell>
          <cell r="Y306">
            <v>958</v>
          </cell>
        </row>
        <row r="307">
          <cell r="V307" t="str">
            <v>D</v>
          </cell>
          <cell r="W307">
            <v>1197</v>
          </cell>
          <cell r="X307">
            <v>1197</v>
          </cell>
          <cell r="Y307">
            <v>1197</v>
          </cell>
        </row>
        <row r="308">
          <cell r="V308" t="str">
            <v>D</v>
          </cell>
          <cell r="W308">
            <v>1818</v>
          </cell>
          <cell r="X308">
            <v>1818</v>
          </cell>
          <cell r="Y308">
            <v>1818</v>
          </cell>
        </row>
        <row r="309">
          <cell r="V309" t="str">
            <v>D</v>
          </cell>
          <cell r="W309">
            <v>1818</v>
          </cell>
          <cell r="X309">
            <v>1818</v>
          </cell>
          <cell r="Y309">
            <v>1818</v>
          </cell>
        </row>
        <row r="310">
          <cell r="V310" t="str">
            <v>D</v>
          </cell>
          <cell r="W310">
            <v>1818</v>
          </cell>
          <cell r="X310">
            <v>1818</v>
          </cell>
          <cell r="Y310">
            <v>1818</v>
          </cell>
        </row>
        <row r="311">
          <cell r="V311" t="str">
            <v>D</v>
          </cell>
          <cell r="W311">
            <v>1962</v>
          </cell>
          <cell r="X311">
            <v>1962</v>
          </cell>
          <cell r="Y311">
            <v>1962</v>
          </cell>
        </row>
        <row r="312">
          <cell r="V312" t="str">
            <v>D</v>
          </cell>
          <cell r="W312">
            <v>1197</v>
          </cell>
          <cell r="X312">
            <v>1197</v>
          </cell>
          <cell r="Y312">
            <v>2628</v>
          </cell>
        </row>
        <row r="313">
          <cell r="V313" t="str">
            <v>D</v>
          </cell>
          <cell r="W313">
            <v>1962</v>
          </cell>
          <cell r="X313">
            <v>1962</v>
          </cell>
          <cell r="Y313">
            <v>1962</v>
          </cell>
        </row>
        <row r="314">
          <cell r="V314" t="str">
            <v>D</v>
          </cell>
          <cell r="W314">
            <v>1962</v>
          </cell>
          <cell r="X314">
            <v>1962</v>
          </cell>
          <cell r="Y314">
            <v>1962</v>
          </cell>
        </row>
        <row r="315">
          <cell r="V315" t="str">
            <v>D</v>
          </cell>
          <cell r="W315">
            <v>2628</v>
          </cell>
          <cell r="X315">
            <v>2628</v>
          </cell>
          <cell r="Y315">
            <v>1197</v>
          </cell>
        </row>
        <row r="316">
          <cell r="V316" t="str">
            <v>D</v>
          </cell>
          <cell r="W316">
            <v>2628</v>
          </cell>
          <cell r="X316">
            <v>2628</v>
          </cell>
          <cell r="Y316">
            <v>2628</v>
          </cell>
        </row>
        <row r="317">
          <cell r="V317" t="str">
            <v>D</v>
          </cell>
          <cell r="W317">
            <v>2628</v>
          </cell>
          <cell r="X317">
            <v>2628</v>
          </cell>
          <cell r="Y317">
            <v>2628</v>
          </cell>
        </row>
        <row r="318">
          <cell r="V318" t="str">
            <v>D</v>
          </cell>
          <cell r="W318">
            <v>2628</v>
          </cell>
          <cell r="X318">
            <v>2628</v>
          </cell>
          <cell r="Y318">
            <v>2628</v>
          </cell>
        </row>
        <row r="319">
          <cell r="V319" t="str">
            <v>D</v>
          </cell>
          <cell r="W319">
            <v>2628</v>
          </cell>
          <cell r="X319">
            <v>2628</v>
          </cell>
          <cell r="Y319">
            <v>2628</v>
          </cell>
        </row>
        <row r="320">
          <cell r="V320" t="str">
            <v>D</v>
          </cell>
          <cell r="W320">
            <v>1314</v>
          </cell>
          <cell r="X320">
            <v>1314</v>
          </cell>
          <cell r="Y320">
            <v>2880</v>
          </cell>
        </row>
        <row r="321">
          <cell r="V321" t="str">
            <v>D</v>
          </cell>
          <cell r="W321">
            <v>1962</v>
          </cell>
          <cell r="X321">
            <v>1962</v>
          </cell>
          <cell r="Y321">
            <v>1962</v>
          </cell>
        </row>
        <row r="322">
          <cell r="V322" t="str">
            <v>D</v>
          </cell>
          <cell r="W322">
            <v>1818</v>
          </cell>
          <cell r="X322">
            <v>1818</v>
          </cell>
          <cell r="Y322">
            <v>1818</v>
          </cell>
        </row>
        <row r="323">
          <cell r="V323" t="str">
            <v>D</v>
          </cell>
          <cell r="W323">
            <v>1818</v>
          </cell>
          <cell r="X323">
            <v>1818</v>
          </cell>
          <cell r="Y323">
            <v>1818</v>
          </cell>
        </row>
        <row r="324">
          <cell r="V324" t="str">
            <v>D</v>
          </cell>
          <cell r="W324">
            <v>1197</v>
          </cell>
          <cell r="X324">
            <v>1197</v>
          </cell>
          <cell r="Y324">
            <v>1197</v>
          </cell>
        </row>
        <row r="325">
          <cell r="V325" t="str">
            <v>D</v>
          </cell>
          <cell r="W325">
            <v>1197</v>
          </cell>
          <cell r="X325">
            <v>1197</v>
          </cell>
          <cell r="Y325">
            <v>1197</v>
          </cell>
        </row>
        <row r="326">
          <cell r="V326" t="str">
            <v>D</v>
          </cell>
          <cell r="W326">
            <v>1818</v>
          </cell>
          <cell r="X326">
            <v>1818</v>
          </cell>
          <cell r="Y326">
            <v>1818</v>
          </cell>
        </row>
        <row r="327">
          <cell r="V327" t="str">
            <v>D</v>
          </cell>
          <cell r="W327">
            <v>1899</v>
          </cell>
          <cell r="X327">
            <v>1899</v>
          </cell>
          <cell r="Y327">
            <v>1899</v>
          </cell>
        </row>
        <row r="328">
          <cell r="V328" t="str">
            <v>D</v>
          </cell>
          <cell r="W328">
            <v>1899</v>
          </cell>
          <cell r="X328">
            <v>1899</v>
          </cell>
          <cell r="Y328">
            <v>1899</v>
          </cell>
        </row>
        <row r="329">
          <cell r="V329" t="str">
            <v>D</v>
          </cell>
          <cell r="W329">
            <v>958</v>
          </cell>
          <cell r="X329">
            <v>958</v>
          </cell>
          <cell r="Y329">
            <v>958</v>
          </cell>
        </row>
        <row r="330">
          <cell r="V330" t="str">
            <v>D</v>
          </cell>
          <cell r="W330">
            <v>1197</v>
          </cell>
          <cell r="X330">
            <v>1197</v>
          </cell>
          <cell r="Y330">
            <v>1197</v>
          </cell>
        </row>
        <row r="331">
          <cell r="V331" t="str">
            <v>D</v>
          </cell>
          <cell r="W331">
            <v>1818</v>
          </cell>
          <cell r="X331">
            <v>1818</v>
          </cell>
          <cell r="Y331">
            <v>1818</v>
          </cell>
        </row>
        <row r="332">
          <cell r="V332" t="str">
            <v>D</v>
          </cell>
          <cell r="W332">
            <v>1197</v>
          </cell>
          <cell r="X332">
            <v>1197</v>
          </cell>
          <cell r="Y332">
            <v>1197</v>
          </cell>
        </row>
        <row r="333">
          <cell r="V333" t="str">
            <v>D</v>
          </cell>
          <cell r="W333">
            <v>1197</v>
          </cell>
          <cell r="X333">
            <v>1197</v>
          </cell>
          <cell r="Y333">
            <v>1197</v>
          </cell>
        </row>
        <row r="334">
          <cell r="V334" t="str">
            <v>D</v>
          </cell>
          <cell r="W334">
            <v>1197</v>
          </cell>
          <cell r="X334">
            <v>1197</v>
          </cell>
          <cell r="Y334">
            <v>1197</v>
          </cell>
        </row>
        <row r="335">
          <cell r="V335" t="str">
            <v>D</v>
          </cell>
          <cell r="W335">
            <v>1818</v>
          </cell>
          <cell r="X335">
            <v>1818</v>
          </cell>
          <cell r="Y335">
            <v>1818</v>
          </cell>
        </row>
        <row r="336">
          <cell r="V336" t="str">
            <v>D</v>
          </cell>
          <cell r="W336">
            <v>1818</v>
          </cell>
          <cell r="X336">
            <v>1818</v>
          </cell>
          <cell r="Y336">
            <v>1818</v>
          </cell>
        </row>
        <row r="337">
          <cell r="V337" t="str">
            <v>D</v>
          </cell>
          <cell r="W337">
            <v>1899</v>
          </cell>
          <cell r="X337">
            <v>1899</v>
          </cell>
          <cell r="Y337">
            <v>1899</v>
          </cell>
        </row>
        <row r="338">
          <cell r="V338" t="str">
            <v>D</v>
          </cell>
          <cell r="W338">
            <v>2628</v>
          </cell>
          <cell r="X338">
            <v>2628</v>
          </cell>
          <cell r="Y338">
            <v>2628</v>
          </cell>
        </row>
        <row r="339">
          <cell r="V339" t="str">
            <v>D</v>
          </cell>
          <cell r="W339">
            <v>1197</v>
          </cell>
          <cell r="X339">
            <v>1197</v>
          </cell>
          <cell r="Y339">
            <v>1197</v>
          </cell>
        </row>
        <row r="340">
          <cell r="V340" t="str">
            <v>D</v>
          </cell>
          <cell r="W340">
            <v>0</v>
          </cell>
          <cell r="X340">
            <v>0</v>
          </cell>
          <cell r="Y340">
            <v>0</v>
          </cell>
        </row>
        <row r="341">
          <cell r="V341" t="str">
            <v>D</v>
          </cell>
          <cell r="W341">
            <v>1197</v>
          </cell>
          <cell r="X341">
            <v>1197</v>
          </cell>
          <cell r="Y341">
            <v>1197</v>
          </cell>
        </row>
        <row r="342">
          <cell r="V342" t="str">
            <v>D</v>
          </cell>
          <cell r="W342">
            <v>1899</v>
          </cell>
          <cell r="X342">
            <v>1899</v>
          </cell>
          <cell r="Y342">
            <v>1899</v>
          </cell>
        </row>
        <row r="343">
          <cell r="V343" t="str">
            <v>D</v>
          </cell>
          <cell r="W343">
            <v>958</v>
          </cell>
          <cell r="X343">
            <v>958</v>
          </cell>
          <cell r="Y343">
            <v>958</v>
          </cell>
        </row>
        <row r="344">
          <cell r="V344" t="str">
            <v>D</v>
          </cell>
          <cell r="W344">
            <v>1899</v>
          </cell>
          <cell r="X344">
            <v>1899</v>
          </cell>
          <cell r="Y344">
            <v>1899</v>
          </cell>
        </row>
        <row r="345">
          <cell r="V345" t="str">
            <v>D</v>
          </cell>
          <cell r="W345">
            <v>1899</v>
          </cell>
          <cell r="X345">
            <v>1899</v>
          </cell>
          <cell r="Y345">
            <v>1899</v>
          </cell>
        </row>
        <row r="346">
          <cell r="V346" t="str">
            <v>D</v>
          </cell>
          <cell r="W346">
            <v>1197</v>
          </cell>
          <cell r="X346">
            <v>1197</v>
          </cell>
          <cell r="Y346">
            <v>1197</v>
          </cell>
        </row>
        <row r="347">
          <cell r="V347" t="str">
            <v>D</v>
          </cell>
          <cell r="W347">
            <v>0</v>
          </cell>
          <cell r="X347">
            <v>0</v>
          </cell>
          <cell r="Y347">
            <v>0</v>
          </cell>
        </row>
        <row r="348">
          <cell r="V348" t="str">
            <v>D</v>
          </cell>
          <cell r="W348">
            <v>1962</v>
          </cell>
          <cell r="X348">
            <v>1962</v>
          </cell>
          <cell r="Y348">
            <v>1962</v>
          </cell>
        </row>
        <row r="349">
          <cell r="V349" t="str">
            <v>D</v>
          </cell>
          <cell r="W349">
            <v>1962</v>
          </cell>
          <cell r="X349">
            <v>1962</v>
          </cell>
          <cell r="Y349">
            <v>1962</v>
          </cell>
        </row>
        <row r="350">
          <cell r="V350" t="str">
            <v>D</v>
          </cell>
          <cell r="W350">
            <v>1962</v>
          </cell>
          <cell r="X350">
            <v>1962</v>
          </cell>
          <cell r="Y350">
            <v>1962</v>
          </cell>
        </row>
        <row r="351">
          <cell r="V351" t="str">
            <v>D</v>
          </cell>
          <cell r="W351">
            <v>1962</v>
          </cell>
          <cell r="X351">
            <v>1962</v>
          </cell>
          <cell r="Y351">
            <v>1962</v>
          </cell>
        </row>
        <row r="352">
          <cell r="V352" t="str">
            <v>D</v>
          </cell>
          <cell r="W352">
            <v>1962</v>
          </cell>
          <cell r="X352">
            <v>1962</v>
          </cell>
          <cell r="Y352">
            <v>1962</v>
          </cell>
        </row>
        <row r="353">
          <cell r="V353" t="str">
            <v>D</v>
          </cell>
          <cell r="W353">
            <v>1962</v>
          </cell>
          <cell r="X353">
            <v>1962</v>
          </cell>
          <cell r="Y353">
            <v>1962</v>
          </cell>
        </row>
        <row r="354">
          <cell r="V354" t="str">
            <v>D</v>
          </cell>
          <cell r="W354">
            <v>1962</v>
          </cell>
          <cell r="X354">
            <v>1962</v>
          </cell>
          <cell r="Y354">
            <v>1962</v>
          </cell>
        </row>
        <row r="355">
          <cell r="V355" t="str">
            <v>D</v>
          </cell>
          <cell r="W355">
            <v>1962</v>
          </cell>
          <cell r="X355">
            <v>1962</v>
          </cell>
          <cell r="Y355">
            <v>1962</v>
          </cell>
        </row>
        <row r="356">
          <cell r="V356" t="str">
            <v>D</v>
          </cell>
          <cell r="W356">
            <v>1962</v>
          </cell>
          <cell r="X356">
            <v>1962</v>
          </cell>
          <cell r="Y356">
            <v>1962</v>
          </cell>
        </row>
        <row r="357">
          <cell r="V357" t="str">
            <v>D</v>
          </cell>
          <cell r="W357">
            <v>1962</v>
          </cell>
          <cell r="X357">
            <v>1962</v>
          </cell>
          <cell r="Y357">
            <v>1962</v>
          </cell>
        </row>
        <row r="358">
          <cell r="V358" t="str">
            <v>D</v>
          </cell>
          <cell r="W358">
            <v>1962</v>
          </cell>
          <cell r="X358">
            <v>1962</v>
          </cell>
          <cell r="Y358">
            <v>1962</v>
          </cell>
        </row>
        <row r="359">
          <cell r="V359" t="str">
            <v>D</v>
          </cell>
          <cell r="W359">
            <v>1962</v>
          </cell>
          <cell r="X359">
            <v>1962</v>
          </cell>
          <cell r="Y359">
            <v>1962</v>
          </cell>
        </row>
        <row r="360">
          <cell r="V360" t="str">
            <v>D</v>
          </cell>
          <cell r="W360">
            <v>1962</v>
          </cell>
          <cell r="X360">
            <v>1962</v>
          </cell>
          <cell r="Y360">
            <v>0</v>
          </cell>
        </row>
        <row r="361">
          <cell r="V361" t="str">
            <v>D</v>
          </cell>
          <cell r="W361">
            <v>1962</v>
          </cell>
          <cell r="X361">
            <v>1962</v>
          </cell>
          <cell r="Y361">
            <v>0</v>
          </cell>
        </row>
        <row r="362">
          <cell r="V362" t="str">
            <v>D</v>
          </cell>
          <cell r="W362">
            <v>1962</v>
          </cell>
          <cell r="X362">
            <v>1962</v>
          </cell>
          <cell r="Y362">
            <v>0</v>
          </cell>
        </row>
        <row r="363">
          <cell r="V363" t="str">
            <v>D</v>
          </cell>
          <cell r="W363">
            <v>1962</v>
          </cell>
          <cell r="X363">
            <v>1962</v>
          </cell>
          <cell r="Y363">
            <v>0</v>
          </cell>
        </row>
        <row r="364">
          <cell r="V364" t="str">
            <v>D</v>
          </cell>
          <cell r="W364">
            <v>1962</v>
          </cell>
          <cell r="X364">
            <v>1962</v>
          </cell>
          <cell r="Y364">
            <v>0</v>
          </cell>
        </row>
        <row r="365">
          <cell r="V365" t="str">
            <v>D</v>
          </cell>
          <cell r="W365">
            <v>1962</v>
          </cell>
          <cell r="X365">
            <v>1962</v>
          </cell>
          <cell r="Y365">
            <v>1962</v>
          </cell>
        </row>
        <row r="366">
          <cell r="V366" t="str">
            <v>D</v>
          </cell>
          <cell r="W366">
            <v>1962</v>
          </cell>
          <cell r="X366">
            <v>1962</v>
          </cell>
          <cell r="Y366">
            <v>1962</v>
          </cell>
        </row>
        <row r="367">
          <cell r="V367" t="str">
            <v>D</v>
          </cell>
          <cell r="W367">
            <v>1962</v>
          </cell>
          <cell r="X367">
            <v>1962</v>
          </cell>
          <cell r="Y367">
            <v>1962</v>
          </cell>
        </row>
        <row r="368">
          <cell r="V368" t="str">
            <v>D</v>
          </cell>
          <cell r="W368">
            <v>1962</v>
          </cell>
          <cell r="X368">
            <v>1962</v>
          </cell>
          <cell r="Y368">
            <v>1962</v>
          </cell>
        </row>
        <row r="369">
          <cell r="V369" t="str">
            <v>D</v>
          </cell>
          <cell r="W369">
            <v>1197</v>
          </cell>
          <cell r="X369">
            <v>1197</v>
          </cell>
          <cell r="Y369">
            <v>1197</v>
          </cell>
        </row>
        <row r="370">
          <cell r="V370" t="str">
            <v>D</v>
          </cell>
          <cell r="W370">
            <v>1962</v>
          </cell>
          <cell r="X370">
            <v>1962</v>
          </cell>
          <cell r="Y370">
            <v>1962</v>
          </cell>
        </row>
        <row r="371">
          <cell r="V371" t="str">
            <v>D</v>
          </cell>
          <cell r="W371">
            <v>1818</v>
          </cell>
          <cell r="X371">
            <v>1818</v>
          </cell>
          <cell r="Y371">
            <v>1818</v>
          </cell>
        </row>
        <row r="372">
          <cell r="V372" t="str">
            <v>D</v>
          </cell>
          <cell r="W372">
            <v>1197</v>
          </cell>
          <cell r="X372">
            <v>1197</v>
          </cell>
          <cell r="Y372">
            <v>1197</v>
          </cell>
        </row>
        <row r="373">
          <cell r="V373" t="str">
            <v>D</v>
          </cell>
          <cell r="W373">
            <v>1197</v>
          </cell>
          <cell r="X373">
            <v>1197</v>
          </cell>
          <cell r="Y373">
            <v>1197</v>
          </cell>
        </row>
        <row r="374">
          <cell r="V374" t="str">
            <v>D</v>
          </cell>
          <cell r="W374">
            <v>1197</v>
          </cell>
          <cell r="X374">
            <v>1197</v>
          </cell>
          <cell r="Y374">
            <v>1197</v>
          </cell>
        </row>
        <row r="375">
          <cell r="V375" t="str">
            <v>D</v>
          </cell>
          <cell r="W375">
            <v>1962</v>
          </cell>
          <cell r="X375">
            <v>1962</v>
          </cell>
          <cell r="Y375">
            <v>1962</v>
          </cell>
        </row>
        <row r="376">
          <cell r="V376" t="str">
            <v>D</v>
          </cell>
          <cell r="W376">
            <v>1962</v>
          </cell>
          <cell r="X376">
            <v>1962</v>
          </cell>
          <cell r="Y376">
            <v>1962</v>
          </cell>
        </row>
        <row r="377">
          <cell r="V377" t="str">
            <v>D</v>
          </cell>
          <cell r="W377">
            <v>1962</v>
          </cell>
          <cell r="X377">
            <v>1962</v>
          </cell>
          <cell r="Y377">
            <v>1962</v>
          </cell>
        </row>
        <row r="378">
          <cell r="V378" t="str">
            <v>D</v>
          </cell>
          <cell r="W378">
            <v>1440</v>
          </cell>
          <cell r="X378">
            <v>1440</v>
          </cell>
          <cell r="Y378">
            <v>1440</v>
          </cell>
        </row>
        <row r="379">
          <cell r="V379" t="str">
            <v>D</v>
          </cell>
          <cell r="W379">
            <v>1818</v>
          </cell>
          <cell r="X379">
            <v>1818</v>
          </cell>
          <cell r="Y379">
            <v>1818</v>
          </cell>
        </row>
        <row r="380">
          <cell r="V380" t="str">
            <v>D</v>
          </cell>
          <cell r="W380">
            <v>1818</v>
          </cell>
          <cell r="X380">
            <v>1818</v>
          </cell>
          <cell r="Y380">
            <v>1818</v>
          </cell>
        </row>
      </sheetData>
      <sheetData sheetId="13"/>
      <sheetData sheetId="14"/>
    </sheetDataSet>
  </externalBook>
</externalLink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2</v>
    <v>1</v>
  </rv>
  <rv s="1">
    <v>2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0A69-07D3-4C9B-942C-25375731CBAF}">
  <dimension ref="A1:CD399"/>
  <sheetViews>
    <sheetView tabSelected="1" topLeftCell="A2" zoomScale="73" zoomScaleNormal="73" workbookViewId="0">
      <selection activeCell="P28" sqref="P28"/>
    </sheetView>
  </sheetViews>
  <sheetFormatPr defaultRowHeight="15" x14ac:dyDescent="0.25"/>
  <cols>
    <col min="1" max="1" width="9.42578125" style="13" customWidth="1"/>
    <col min="2" max="2" width="7.7109375" style="2" hidden="1" customWidth="1"/>
    <col min="3" max="5" width="26.42578125" style="2" customWidth="1"/>
    <col min="6" max="6" width="13.5703125" style="2" customWidth="1"/>
    <col min="7" max="7" width="7.7109375" style="3" hidden="1" customWidth="1"/>
    <col min="8" max="8" width="15.85546875" style="2" customWidth="1"/>
    <col min="9" max="9" width="11.140625" style="2" customWidth="1"/>
    <col min="10" max="10" width="11.140625" style="3" customWidth="1"/>
    <col min="11" max="11" width="8" style="3" hidden="1" customWidth="1"/>
    <col min="12" max="13" width="8" style="2" hidden="1" customWidth="1"/>
    <col min="14" max="16" width="8" style="4" customWidth="1"/>
    <col min="17" max="17" width="8" style="4" hidden="1" customWidth="1"/>
    <col min="18" max="21" width="8" style="4" customWidth="1"/>
    <col min="22" max="22" width="8" style="4" hidden="1" customWidth="1"/>
    <col min="23" max="24" width="10.85546875" style="4" customWidth="1"/>
    <col min="25" max="25" width="20.42578125" style="4" customWidth="1"/>
    <col min="26" max="26" width="9.140625" style="2"/>
    <col min="27" max="29" width="7.7109375" style="2" hidden="1" customWidth="1"/>
    <col min="30" max="30" width="7.7109375" style="3" hidden="1" customWidth="1"/>
    <col min="31" max="31" width="9.28515625" style="3" customWidth="1"/>
    <col min="32" max="32" width="7.7109375" style="3" hidden="1" customWidth="1"/>
    <col min="33" max="33" width="9.28515625" style="2" customWidth="1"/>
    <col min="34" max="34" width="7.7109375" style="5" hidden="1" customWidth="1"/>
    <col min="35" max="35" width="9.28515625" style="2" customWidth="1"/>
    <col min="36" max="36" width="7.7109375" style="2" hidden="1" customWidth="1"/>
    <col min="37" max="37" width="9.28515625" style="2" hidden="1" customWidth="1"/>
    <col min="38" max="38" width="7.7109375" style="2" hidden="1" customWidth="1"/>
    <col min="39" max="46" width="9" style="2" customWidth="1"/>
    <col min="47" max="47" width="9" style="5" customWidth="1"/>
    <col min="48" max="50" width="9" style="5" hidden="1" customWidth="1"/>
    <col min="51" max="53" width="9.42578125" style="2" customWidth="1"/>
    <col min="54" max="55" width="7.7109375" style="2" hidden="1" customWidth="1"/>
    <col min="56" max="61" width="7.7109375" style="3" hidden="1" customWidth="1"/>
    <col min="62" max="62" width="12.140625" style="3" customWidth="1"/>
    <col min="63" max="63" width="9.42578125" style="2" customWidth="1"/>
    <col min="64" max="252" width="9.140625" style="2"/>
    <col min="253" max="253" width="9.42578125" style="2" customWidth="1"/>
    <col min="254" max="256" width="7.7109375" style="2" customWidth="1"/>
    <col min="257" max="257" width="0" style="2" hidden="1" customWidth="1"/>
    <col min="258" max="260" width="26.42578125" style="2" customWidth="1"/>
    <col min="261" max="261" width="13.5703125" style="2" customWidth="1"/>
    <col min="262" max="262" width="0" style="2" hidden="1" customWidth="1"/>
    <col min="263" max="263" width="15.85546875" style="2" customWidth="1"/>
    <col min="264" max="266" width="11.140625" style="2" customWidth="1"/>
    <col min="267" max="272" width="8" style="2" customWidth="1"/>
    <col min="273" max="273" width="0" style="2" hidden="1" customWidth="1"/>
    <col min="274" max="277" width="8" style="2" customWidth="1"/>
    <col min="278" max="278" width="0" style="2" hidden="1" customWidth="1"/>
    <col min="279" max="280" width="10.85546875" style="2" customWidth="1"/>
    <col min="281" max="281" width="20.42578125" style="2" customWidth="1"/>
    <col min="282" max="282" width="9.140625" style="2"/>
    <col min="283" max="286" width="0" style="2" hidden="1" customWidth="1"/>
    <col min="287" max="287" width="9.28515625" style="2" customWidth="1"/>
    <col min="288" max="288" width="0" style="2" hidden="1" customWidth="1"/>
    <col min="289" max="289" width="9.28515625" style="2" customWidth="1"/>
    <col min="290" max="290" width="0" style="2" hidden="1" customWidth="1"/>
    <col min="291" max="291" width="9.28515625" style="2" customWidth="1"/>
    <col min="292" max="294" width="0" style="2" hidden="1" customWidth="1"/>
    <col min="295" max="303" width="9" style="2" customWidth="1"/>
    <col min="304" max="306" width="0" style="2" hidden="1" customWidth="1"/>
    <col min="307" max="309" width="9.42578125" style="2" customWidth="1"/>
    <col min="310" max="317" width="0" style="2" hidden="1" customWidth="1"/>
    <col min="318" max="318" width="12.140625" style="2" customWidth="1"/>
    <col min="319" max="319" width="9.42578125" style="2" customWidth="1"/>
    <col min="320" max="508" width="9.140625" style="2"/>
    <col min="509" max="509" width="9.42578125" style="2" customWidth="1"/>
    <col min="510" max="512" width="7.7109375" style="2" customWidth="1"/>
    <col min="513" max="513" width="0" style="2" hidden="1" customWidth="1"/>
    <col min="514" max="516" width="26.42578125" style="2" customWidth="1"/>
    <col min="517" max="517" width="13.5703125" style="2" customWidth="1"/>
    <col min="518" max="518" width="0" style="2" hidden="1" customWidth="1"/>
    <col min="519" max="519" width="15.85546875" style="2" customWidth="1"/>
    <col min="520" max="522" width="11.140625" style="2" customWidth="1"/>
    <col min="523" max="528" width="8" style="2" customWidth="1"/>
    <col min="529" max="529" width="0" style="2" hidden="1" customWidth="1"/>
    <col min="530" max="533" width="8" style="2" customWidth="1"/>
    <col min="534" max="534" width="0" style="2" hidden="1" customWidth="1"/>
    <col min="535" max="536" width="10.85546875" style="2" customWidth="1"/>
    <col min="537" max="537" width="20.42578125" style="2" customWidth="1"/>
    <col min="538" max="538" width="9.140625" style="2"/>
    <col min="539" max="542" width="0" style="2" hidden="1" customWidth="1"/>
    <col min="543" max="543" width="9.28515625" style="2" customWidth="1"/>
    <col min="544" max="544" width="0" style="2" hidden="1" customWidth="1"/>
    <col min="545" max="545" width="9.28515625" style="2" customWidth="1"/>
    <col min="546" max="546" width="0" style="2" hidden="1" customWidth="1"/>
    <col min="547" max="547" width="9.28515625" style="2" customWidth="1"/>
    <col min="548" max="550" width="0" style="2" hidden="1" customWidth="1"/>
    <col min="551" max="559" width="9" style="2" customWidth="1"/>
    <col min="560" max="562" width="0" style="2" hidden="1" customWidth="1"/>
    <col min="563" max="565" width="9.42578125" style="2" customWidth="1"/>
    <col min="566" max="573" width="0" style="2" hidden="1" customWidth="1"/>
    <col min="574" max="574" width="12.140625" style="2" customWidth="1"/>
    <col min="575" max="575" width="9.42578125" style="2" customWidth="1"/>
    <col min="576" max="764" width="9.140625" style="2"/>
    <col min="765" max="765" width="9.42578125" style="2" customWidth="1"/>
    <col min="766" max="768" width="7.7109375" style="2" customWidth="1"/>
    <col min="769" max="769" width="0" style="2" hidden="1" customWidth="1"/>
    <col min="770" max="772" width="26.42578125" style="2" customWidth="1"/>
    <col min="773" max="773" width="13.5703125" style="2" customWidth="1"/>
    <col min="774" max="774" width="0" style="2" hidden="1" customWidth="1"/>
    <col min="775" max="775" width="15.85546875" style="2" customWidth="1"/>
    <col min="776" max="778" width="11.140625" style="2" customWidth="1"/>
    <col min="779" max="784" width="8" style="2" customWidth="1"/>
    <col min="785" max="785" width="0" style="2" hidden="1" customWidth="1"/>
    <col min="786" max="789" width="8" style="2" customWidth="1"/>
    <col min="790" max="790" width="0" style="2" hidden="1" customWidth="1"/>
    <col min="791" max="792" width="10.85546875" style="2" customWidth="1"/>
    <col min="793" max="793" width="20.42578125" style="2" customWidth="1"/>
    <col min="794" max="794" width="9.140625" style="2"/>
    <col min="795" max="798" width="0" style="2" hidden="1" customWidth="1"/>
    <col min="799" max="799" width="9.28515625" style="2" customWidth="1"/>
    <col min="800" max="800" width="0" style="2" hidden="1" customWidth="1"/>
    <col min="801" max="801" width="9.28515625" style="2" customWidth="1"/>
    <col min="802" max="802" width="0" style="2" hidden="1" customWidth="1"/>
    <col min="803" max="803" width="9.28515625" style="2" customWidth="1"/>
    <col min="804" max="806" width="0" style="2" hidden="1" customWidth="1"/>
    <col min="807" max="815" width="9" style="2" customWidth="1"/>
    <col min="816" max="818" width="0" style="2" hidden="1" customWidth="1"/>
    <col min="819" max="821" width="9.42578125" style="2" customWidth="1"/>
    <col min="822" max="829" width="0" style="2" hidden="1" customWidth="1"/>
    <col min="830" max="830" width="12.140625" style="2" customWidth="1"/>
    <col min="831" max="831" width="9.42578125" style="2" customWidth="1"/>
    <col min="832" max="1020" width="9.140625" style="2"/>
    <col min="1021" max="1021" width="9.42578125" style="2" customWidth="1"/>
    <col min="1022" max="1024" width="7.7109375" style="2" customWidth="1"/>
    <col min="1025" max="1025" width="0" style="2" hidden="1" customWidth="1"/>
    <col min="1026" max="1028" width="26.42578125" style="2" customWidth="1"/>
    <col min="1029" max="1029" width="13.5703125" style="2" customWidth="1"/>
    <col min="1030" max="1030" width="0" style="2" hidden="1" customWidth="1"/>
    <col min="1031" max="1031" width="15.85546875" style="2" customWidth="1"/>
    <col min="1032" max="1034" width="11.140625" style="2" customWidth="1"/>
    <col min="1035" max="1040" width="8" style="2" customWidth="1"/>
    <col min="1041" max="1041" width="0" style="2" hidden="1" customWidth="1"/>
    <col min="1042" max="1045" width="8" style="2" customWidth="1"/>
    <col min="1046" max="1046" width="0" style="2" hidden="1" customWidth="1"/>
    <col min="1047" max="1048" width="10.85546875" style="2" customWidth="1"/>
    <col min="1049" max="1049" width="20.42578125" style="2" customWidth="1"/>
    <col min="1050" max="1050" width="9.140625" style="2"/>
    <col min="1051" max="1054" width="0" style="2" hidden="1" customWidth="1"/>
    <col min="1055" max="1055" width="9.28515625" style="2" customWidth="1"/>
    <col min="1056" max="1056" width="0" style="2" hidden="1" customWidth="1"/>
    <col min="1057" max="1057" width="9.28515625" style="2" customWidth="1"/>
    <col min="1058" max="1058" width="0" style="2" hidden="1" customWidth="1"/>
    <col min="1059" max="1059" width="9.28515625" style="2" customWidth="1"/>
    <col min="1060" max="1062" width="0" style="2" hidden="1" customWidth="1"/>
    <col min="1063" max="1071" width="9" style="2" customWidth="1"/>
    <col min="1072" max="1074" width="0" style="2" hidden="1" customWidth="1"/>
    <col min="1075" max="1077" width="9.42578125" style="2" customWidth="1"/>
    <col min="1078" max="1085" width="0" style="2" hidden="1" customWidth="1"/>
    <col min="1086" max="1086" width="12.140625" style="2" customWidth="1"/>
    <col min="1087" max="1087" width="9.42578125" style="2" customWidth="1"/>
    <col min="1088" max="1276" width="9.140625" style="2"/>
    <col min="1277" max="1277" width="9.42578125" style="2" customWidth="1"/>
    <col min="1278" max="1280" width="7.7109375" style="2" customWidth="1"/>
    <col min="1281" max="1281" width="0" style="2" hidden="1" customWidth="1"/>
    <col min="1282" max="1284" width="26.42578125" style="2" customWidth="1"/>
    <col min="1285" max="1285" width="13.5703125" style="2" customWidth="1"/>
    <col min="1286" max="1286" width="0" style="2" hidden="1" customWidth="1"/>
    <col min="1287" max="1287" width="15.85546875" style="2" customWidth="1"/>
    <col min="1288" max="1290" width="11.140625" style="2" customWidth="1"/>
    <col min="1291" max="1296" width="8" style="2" customWidth="1"/>
    <col min="1297" max="1297" width="0" style="2" hidden="1" customWidth="1"/>
    <col min="1298" max="1301" width="8" style="2" customWidth="1"/>
    <col min="1302" max="1302" width="0" style="2" hidden="1" customWidth="1"/>
    <col min="1303" max="1304" width="10.85546875" style="2" customWidth="1"/>
    <col min="1305" max="1305" width="20.42578125" style="2" customWidth="1"/>
    <col min="1306" max="1306" width="9.140625" style="2"/>
    <col min="1307" max="1310" width="0" style="2" hidden="1" customWidth="1"/>
    <col min="1311" max="1311" width="9.28515625" style="2" customWidth="1"/>
    <col min="1312" max="1312" width="0" style="2" hidden="1" customWidth="1"/>
    <col min="1313" max="1313" width="9.28515625" style="2" customWidth="1"/>
    <col min="1314" max="1314" width="0" style="2" hidden="1" customWidth="1"/>
    <col min="1315" max="1315" width="9.28515625" style="2" customWidth="1"/>
    <col min="1316" max="1318" width="0" style="2" hidden="1" customWidth="1"/>
    <col min="1319" max="1327" width="9" style="2" customWidth="1"/>
    <col min="1328" max="1330" width="0" style="2" hidden="1" customWidth="1"/>
    <col min="1331" max="1333" width="9.42578125" style="2" customWidth="1"/>
    <col min="1334" max="1341" width="0" style="2" hidden="1" customWidth="1"/>
    <col min="1342" max="1342" width="12.140625" style="2" customWidth="1"/>
    <col min="1343" max="1343" width="9.42578125" style="2" customWidth="1"/>
    <col min="1344" max="1532" width="9.140625" style="2"/>
    <col min="1533" max="1533" width="9.42578125" style="2" customWidth="1"/>
    <col min="1534" max="1536" width="7.7109375" style="2" customWidth="1"/>
    <col min="1537" max="1537" width="0" style="2" hidden="1" customWidth="1"/>
    <col min="1538" max="1540" width="26.42578125" style="2" customWidth="1"/>
    <col min="1541" max="1541" width="13.5703125" style="2" customWidth="1"/>
    <col min="1542" max="1542" width="0" style="2" hidden="1" customWidth="1"/>
    <col min="1543" max="1543" width="15.85546875" style="2" customWidth="1"/>
    <col min="1544" max="1546" width="11.140625" style="2" customWidth="1"/>
    <col min="1547" max="1552" width="8" style="2" customWidth="1"/>
    <col min="1553" max="1553" width="0" style="2" hidden="1" customWidth="1"/>
    <col min="1554" max="1557" width="8" style="2" customWidth="1"/>
    <col min="1558" max="1558" width="0" style="2" hidden="1" customWidth="1"/>
    <col min="1559" max="1560" width="10.85546875" style="2" customWidth="1"/>
    <col min="1561" max="1561" width="20.42578125" style="2" customWidth="1"/>
    <col min="1562" max="1562" width="9.140625" style="2"/>
    <col min="1563" max="1566" width="0" style="2" hidden="1" customWidth="1"/>
    <col min="1567" max="1567" width="9.28515625" style="2" customWidth="1"/>
    <col min="1568" max="1568" width="0" style="2" hidden="1" customWidth="1"/>
    <col min="1569" max="1569" width="9.28515625" style="2" customWidth="1"/>
    <col min="1570" max="1570" width="0" style="2" hidden="1" customWidth="1"/>
    <col min="1571" max="1571" width="9.28515625" style="2" customWidth="1"/>
    <col min="1572" max="1574" width="0" style="2" hidden="1" customWidth="1"/>
    <col min="1575" max="1583" width="9" style="2" customWidth="1"/>
    <col min="1584" max="1586" width="0" style="2" hidden="1" customWidth="1"/>
    <col min="1587" max="1589" width="9.42578125" style="2" customWidth="1"/>
    <col min="1590" max="1597" width="0" style="2" hidden="1" customWidth="1"/>
    <col min="1598" max="1598" width="12.140625" style="2" customWidth="1"/>
    <col min="1599" max="1599" width="9.42578125" style="2" customWidth="1"/>
    <col min="1600" max="1788" width="9.140625" style="2"/>
    <col min="1789" max="1789" width="9.42578125" style="2" customWidth="1"/>
    <col min="1790" max="1792" width="7.7109375" style="2" customWidth="1"/>
    <col min="1793" max="1793" width="0" style="2" hidden="1" customWidth="1"/>
    <col min="1794" max="1796" width="26.42578125" style="2" customWidth="1"/>
    <col min="1797" max="1797" width="13.5703125" style="2" customWidth="1"/>
    <col min="1798" max="1798" width="0" style="2" hidden="1" customWidth="1"/>
    <col min="1799" max="1799" width="15.85546875" style="2" customWidth="1"/>
    <col min="1800" max="1802" width="11.140625" style="2" customWidth="1"/>
    <col min="1803" max="1808" width="8" style="2" customWidth="1"/>
    <col min="1809" max="1809" width="0" style="2" hidden="1" customWidth="1"/>
    <col min="1810" max="1813" width="8" style="2" customWidth="1"/>
    <col min="1814" max="1814" width="0" style="2" hidden="1" customWidth="1"/>
    <col min="1815" max="1816" width="10.85546875" style="2" customWidth="1"/>
    <col min="1817" max="1817" width="20.42578125" style="2" customWidth="1"/>
    <col min="1818" max="1818" width="9.140625" style="2"/>
    <col min="1819" max="1822" width="0" style="2" hidden="1" customWidth="1"/>
    <col min="1823" max="1823" width="9.28515625" style="2" customWidth="1"/>
    <col min="1824" max="1824" width="0" style="2" hidden="1" customWidth="1"/>
    <col min="1825" max="1825" width="9.28515625" style="2" customWidth="1"/>
    <col min="1826" max="1826" width="0" style="2" hidden="1" customWidth="1"/>
    <col min="1827" max="1827" width="9.28515625" style="2" customWidth="1"/>
    <col min="1828" max="1830" width="0" style="2" hidden="1" customWidth="1"/>
    <col min="1831" max="1839" width="9" style="2" customWidth="1"/>
    <col min="1840" max="1842" width="0" style="2" hidden="1" customWidth="1"/>
    <col min="1843" max="1845" width="9.42578125" style="2" customWidth="1"/>
    <col min="1846" max="1853" width="0" style="2" hidden="1" customWidth="1"/>
    <col min="1854" max="1854" width="12.140625" style="2" customWidth="1"/>
    <col min="1855" max="1855" width="9.42578125" style="2" customWidth="1"/>
    <col min="1856" max="2044" width="9.140625" style="2"/>
    <col min="2045" max="2045" width="9.42578125" style="2" customWidth="1"/>
    <col min="2046" max="2048" width="7.7109375" style="2" customWidth="1"/>
    <col min="2049" max="2049" width="0" style="2" hidden="1" customWidth="1"/>
    <col min="2050" max="2052" width="26.42578125" style="2" customWidth="1"/>
    <col min="2053" max="2053" width="13.5703125" style="2" customWidth="1"/>
    <col min="2054" max="2054" width="0" style="2" hidden="1" customWidth="1"/>
    <col min="2055" max="2055" width="15.85546875" style="2" customWidth="1"/>
    <col min="2056" max="2058" width="11.140625" style="2" customWidth="1"/>
    <col min="2059" max="2064" width="8" style="2" customWidth="1"/>
    <col min="2065" max="2065" width="0" style="2" hidden="1" customWidth="1"/>
    <col min="2066" max="2069" width="8" style="2" customWidth="1"/>
    <col min="2070" max="2070" width="0" style="2" hidden="1" customWidth="1"/>
    <col min="2071" max="2072" width="10.85546875" style="2" customWidth="1"/>
    <col min="2073" max="2073" width="20.42578125" style="2" customWidth="1"/>
    <col min="2074" max="2074" width="9.140625" style="2"/>
    <col min="2075" max="2078" width="0" style="2" hidden="1" customWidth="1"/>
    <col min="2079" max="2079" width="9.28515625" style="2" customWidth="1"/>
    <col min="2080" max="2080" width="0" style="2" hidden="1" customWidth="1"/>
    <col min="2081" max="2081" width="9.28515625" style="2" customWidth="1"/>
    <col min="2082" max="2082" width="0" style="2" hidden="1" customWidth="1"/>
    <col min="2083" max="2083" width="9.28515625" style="2" customWidth="1"/>
    <col min="2084" max="2086" width="0" style="2" hidden="1" customWidth="1"/>
    <col min="2087" max="2095" width="9" style="2" customWidth="1"/>
    <col min="2096" max="2098" width="0" style="2" hidden="1" customWidth="1"/>
    <col min="2099" max="2101" width="9.42578125" style="2" customWidth="1"/>
    <col min="2102" max="2109" width="0" style="2" hidden="1" customWidth="1"/>
    <col min="2110" max="2110" width="12.140625" style="2" customWidth="1"/>
    <col min="2111" max="2111" width="9.42578125" style="2" customWidth="1"/>
    <col min="2112" max="2300" width="9.140625" style="2"/>
    <col min="2301" max="2301" width="9.42578125" style="2" customWidth="1"/>
    <col min="2302" max="2304" width="7.7109375" style="2" customWidth="1"/>
    <col min="2305" max="2305" width="0" style="2" hidden="1" customWidth="1"/>
    <col min="2306" max="2308" width="26.42578125" style="2" customWidth="1"/>
    <col min="2309" max="2309" width="13.5703125" style="2" customWidth="1"/>
    <col min="2310" max="2310" width="0" style="2" hidden="1" customWidth="1"/>
    <col min="2311" max="2311" width="15.85546875" style="2" customWidth="1"/>
    <col min="2312" max="2314" width="11.140625" style="2" customWidth="1"/>
    <col min="2315" max="2320" width="8" style="2" customWidth="1"/>
    <col min="2321" max="2321" width="0" style="2" hidden="1" customWidth="1"/>
    <col min="2322" max="2325" width="8" style="2" customWidth="1"/>
    <col min="2326" max="2326" width="0" style="2" hidden="1" customWidth="1"/>
    <col min="2327" max="2328" width="10.85546875" style="2" customWidth="1"/>
    <col min="2329" max="2329" width="20.42578125" style="2" customWidth="1"/>
    <col min="2330" max="2330" width="9.140625" style="2"/>
    <col min="2331" max="2334" width="0" style="2" hidden="1" customWidth="1"/>
    <col min="2335" max="2335" width="9.28515625" style="2" customWidth="1"/>
    <col min="2336" max="2336" width="0" style="2" hidden="1" customWidth="1"/>
    <col min="2337" max="2337" width="9.28515625" style="2" customWidth="1"/>
    <col min="2338" max="2338" width="0" style="2" hidden="1" customWidth="1"/>
    <col min="2339" max="2339" width="9.28515625" style="2" customWidth="1"/>
    <col min="2340" max="2342" width="0" style="2" hidden="1" customWidth="1"/>
    <col min="2343" max="2351" width="9" style="2" customWidth="1"/>
    <col min="2352" max="2354" width="0" style="2" hidden="1" customWidth="1"/>
    <col min="2355" max="2357" width="9.42578125" style="2" customWidth="1"/>
    <col min="2358" max="2365" width="0" style="2" hidden="1" customWidth="1"/>
    <col min="2366" max="2366" width="12.140625" style="2" customWidth="1"/>
    <col min="2367" max="2367" width="9.42578125" style="2" customWidth="1"/>
    <col min="2368" max="2556" width="9.140625" style="2"/>
    <col min="2557" max="2557" width="9.42578125" style="2" customWidth="1"/>
    <col min="2558" max="2560" width="7.7109375" style="2" customWidth="1"/>
    <col min="2561" max="2561" width="0" style="2" hidden="1" customWidth="1"/>
    <col min="2562" max="2564" width="26.42578125" style="2" customWidth="1"/>
    <col min="2565" max="2565" width="13.5703125" style="2" customWidth="1"/>
    <col min="2566" max="2566" width="0" style="2" hidden="1" customWidth="1"/>
    <col min="2567" max="2567" width="15.85546875" style="2" customWidth="1"/>
    <col min="2568" max="2570" width="11.140625" style="2" customWidth="1"/>
    <col min="2571" max="2576" width="8" style="2" customWidth="1"/>
    <col min="2577" max="2577" width="0" style="2" hidden="1" customWidth="1"/>
    <col min="2578" max="2581" width="8" style="2" customWidth="1"/>
    <col min="2582" max="2582" width="0" style="2" hidden="1" customWidth="1"/>
    <col min="2583" max="2584" width="10.85546875" style="2" customWidth="1"/>
    <col min="2585" max="2585" width="20.42578125" style="2" customWidth="1"/>
    <col min="2586" max="2586" width="9.140625" style="2"/>
    <col min="2587" max="2590" width="0" style="2" hidden="1" customWidth="1"/>
    <col min="2591" max="2591" width="9.28515625" style="2" customWidth="1"/>
    <col min="2592" max="2592" width="0" style="2" hidden="1" customWidth="1"/>
    <col min="2593" max="2593" width="9.28515625" style="2" customWidth="1"/>
    <col min="2594" max="2594" width="0" style="2" hidden="1" customWidth="1"/>
    <col min="2595" max="2595" width="9.28515625" style="2" customWidth="1"/>
    <col min="2596" max="2598" width="0" style="2" hidden="1" customWidth="1"/>
    <col min="2599" max="2607" width="9" style="2" customWidth="1"/>
    <col min="2608" max="2610" width="0" style="2" hidden="1" customWidth="1"/>
    <col min="2611" max="2613" width="9.42578125" style="2" customWidth="1"/>
    <col min="2614" max="2621" width="0" style="2" hidden="1" customWidth="1"/>
    <col min="2622" max="2622" width="12.140625" style="2" customWidth="1"/>
    <col min="2623" max="2623" width="9.42578125" style="2" customWidth="1"/>
    <col min="2624" max="2812" width="9.140625" style="2"/>
    <col min="2813" max="2813" width="9.42578125" style="2" customWidth="1"/>
    <col min="2814" max="2816" width="7.7109375" style="2" customWidth="1"/>
    <col min="2817" max="2817" width="0" style="2" hidden="1" customWidth="1"/>
    <col min="2818" max="2820" width="26.42578125" style="2" customWidth="1"/>
    <col min="2821" max="2821" width="13.5703125" style="2" customWidth="1"/>
    <col min="2822" max="2822" width="0" style="2" hidden="1" customWidth="1"/>
    <col min="2823" max="2823" width="15.85546875" style="2" customWidth="1"/>
    <col min="2824" max="2826" width="11.140625" style="2" customWidth="1"/>
    <col min="2827" max="2832" width="8" style="2" customWidth="1"/>
    <col min="2833" max="2833" width="0" style="2" hidden="1" customWidth="1"/>
    <col min="2834" max="2837" width="8" style="2" customWidth="1"/>
    <col min="2838" max="2838" width="0" style="2" hidden="1" customWidth="1"/>
    <col min="2839" max="2840" width="10.85546875" style="2" customWidth="1"/>
    <col min="2841" max="2841" width="20.42578125" style="2" customWidth="1"/>
    <col min="2842" max="2842" width="9.140625" style="2"/>
    <col min="2843" max="2846" width="0" style="2" hidden="1" customWidth="1"/>
    <col min="2847" max="2847" width="9.28515625" style="2" customWidth="1"/>
    <col min="2848" max="2848" width="0" style="2" hidden="1" customWidth="1"/>
    <col min="2849" max="2849" width="9.28515625" style="2" customWidth="1"/>
    <col min="2850" max="2850" width="0" style="2" hidden="1" customWidth="1"/>
    <col min="2851" max="2851" width="9.28515625" style="2" customWidth="1"/>
    <col min="2852" max="2854" width="0" style="2" hidden="1" customWidth="1"/>
    <col min="2855" max="2863" width="9" style="2" customWidth="1"/>
    <col min="2864" max="2866" width="0" style="2" hidden="1" customWidth="1"/>
    <col min="2867" max="2869" width="9.42578125" style="2" customWidth="1"/>
    <col min="2870" max="2877" width="0" style="2" hidden="1" customWidth="1"/>
    <col min="2878" max="2878" width="12.140625" style="2" customWidth="1"/>
    <col min="2879" max="2879" width="9.42578125" style="2" customWidth="1"/>
    <col min="2880" max="3068" width="9.140625" style="2"/>
    <col min="3069" max="3069" width="9.42578125" style="2" customWidth="1"/>
    <col min="3070" max="3072" width="7.7109375" style="2" customWidth="1"/>
    <col min="3073" max="3073" width="0" style="2" hidden="1" customWidth="1"/>
    <col min="3074" max="3076" width="26.42578125" style="2" customWidth="1"/>
    <col min="3077" max="3077" width="13.5703125" style="2" customWidth="1"/>
    <col min="3078" max="3078" width="0" style="2" hidden="1" customWidth="1"/>
    <col min="3079" max="3079" width="15.85546875" style="2" customWidth="1"/>
    <col min="3080" max="3082" width="11.140625" style="2" customWidth="1"/>
    <col min="3083" max="3088" width="8" style="2" customWidth="1"/>
    <col min="3089" max="3089" width="0" style="2" hidden="1" customWidth="1"/>
    <col min="3090" max="3093" width="8" style="2" customWidth="1"/>
    <col min="3094" max="3094" width="0" style="2" hidden="1" customWidth="1"/>
    <col min="3095" max="3096" width="10.85546875" style="2" customWidth="1"/>
    <col min="3097" max="3097" width="20.42578125" style="2" customWidth="1"/>
    <col min="3098" max="3098" width="9.140625" style="2"/>
    <col min="3099" max="3102" width="0" style="2" hidden="1" customWidth="1"/>
    <col min="3103" max="3103" width="9.28515625" style="2" customWidth="1"/>
    <col min="3104" max="3104" width="0" style="2" hidden="1" customWidth="1"/>
    <col min="3105" max="3105" width="9.28515625" style="2" customWidth="1"/>
    <col min="3106" max="3106" width="0" style="2" hidden="1" customWidth="1"/>
    <col min="3107" max="3107" width="9.28515625" style="2" customWidth="1"/>
    <col min="3108" max="3110" width="0" style="2" hidden="1" customWidth="1"/>
    <col min="3111" max="3119" width="9" style="2" customWidth="1"/>
    <col min="3120" max="3122" width="0" style="2" hidden="1" customWidth="1"/>
    <col min="3123" max="3125" width="9.42578125" style="2" customWidth="1"/>
    <col min="3126" max="3133" width="0" style="2" hidden="1" customWidth="1"/>
    <col min="3134" max="3134" width="12.140625" style="2" customWidth="1"/>
    <col min="3135" max="3135" width="9.42578125" style="2" customWidth="1"/>
    <col min="3136" max="3324" width="9.140625" style="2"/>
    <col min="3325" max="3325" width="9.42578125" style="2" customWidth="1"/>
    <col min="3326" max="3328" width="7.7109375" style="2" customWidth="1"/>
    <col min="3329" max="3329" width="0" style="2" hidden="1" customWidth="1"/>
    <col min="3330" max="3332" width="26.42578125" style="2" customWidth="1"/>
    <col min="3333" max="3333" width="13.5703125" style="2" customWidth="1"/>
    <col min="3334" max="3334" width="0" style="2" hidden="1" customWidth="1"/>
    <col min="3335" max="3335" width="15.85546875" style="2" customWidth="1"/>
    <col min="3336" max="3338" width="11.140625" style="2" customWidth="1"/>
    <col min="3339" max="3344" width="8" style="2" customWidth="1"/>
    <col min="3345" max="3345" width="0" style="2" hidden="1" customWidth="1"/>
    <col min="3346" max="3349" width="8" style="2" customWidth="1"/>
    <col min="3350" max="3350" width="0" style="2" hidden="1" customWidth="1"/>
    <col min="3351" max="3352" width="10.85546875" style="2" customWidth="1"/>
    <col min="3353" max="3353" width="20.42578125" style="2" customWidth="1"/>
    <col min="3354" max="3354" width="9.140625" style="2"/>
    <col min="3355" max="3358" width="0" style="2" hidden="1" customWidth="1"/>
    <col min="3359" max="3359" width="9.28515625" style="2" customWidth="1"/>
    <col min="3360" max="3360" width="0" style="2" hidden="1" customWidth="1"/>
    <col min="3361" max="3361" width="9.28515625" style="2" customWidth="1"/>
    <col min="3362" max="3362" width="0" style="2" hidden="1" customWidth="1"/>
    <col min="3363" max="3363" width="9.28515625" style="2" customWidth="1"/>
    <col min="3364" max="3366" width="0" style="2" hidden="1" customWidth="1"/>
    <col min="3367" max="3375" width="9" style="2" customWidth="1"/>
    <col min="3376" max="3378" width="0" style="2" hidden="1" customWidth="1"/>
    <col min="3379" max="3381" width="9.42578125" style="2" customWidth="1"/>
    <col min="3382" max="3389" width="0" style="2" hidden="1" customWidth="1"/>
    <col min="3390" max="3390" width="12.140625" style="2" customWidth="1"/>
    <col min="3391" max="3391" width="9.42578125" style="2" customWidth="1"/>
    <col min="3392" max="3580" width="9.140625" style="2"/>
    <col min="3581" max="3581" width="9.42578125" style="2" customWidth="1"/>
    <col min="3582" max="3584" width="7.7109375" style="2" customWidth="1"/>
    <col min="3585" max="3585" width="0" style="2" hidden="1" customWidth="1"/>
    <col min="3586" max="3588" width="26.42578125" style="2" customWidth="1"/>
    <col min="3589" max="3589" width="13.5703125" style="2" customWidth="1"/>
    <col min="3590" max="3590" width="0" style="2" hidden="1" customWidth="1"/>
    <col min="3591" max="3591" width="15.85546875" style="2" customWidth="1"/>
    <col min="3592" max="3594" width="11.140625" style="2" customWidth="1"/>
    <col min="3595" max="3600" width="8" style="2" customWidth="1"/>
    <col min="3601" max="3601" width="0" style="2" hidden="1" customWidth="1"/>
    <col min="3602" max="3605" width="8" style="2" customWidth="1"/>
    <col min="3606" max="3606" width="0" style="2" hidden="1" customWidth="1"/>
    <col min="3607" max="3608" width="10.85546875" style="2" customWidth="1"/>
    <col min="3609" max="3609" width="20.42578125" style="2" customWidth="1"/>
    <col min="3610" max="3610" width="9.140625" style="2"/>
    <col min="3611" max="3614" width="0" style="2" hidden="1" customWidth="1"/>
    <col min="3615" max="3615" width="9.28515625" style="2" customWidth="1"/>
    <col min="3616" max="3616" width="0" style="2" hidden="1" customWidth="1"/>
    <col min="3617" max="3617" width="9.28515625" style="2" customWidth="1"/>
    <col min="3618" max="3618" width="0" style="2" hidden="1" customWidth="1"/>
    <col min="3619" max="3619" width="9.28515625" style="2" customWidth="1"/>
    <col min="3620" max="3622" width="0" style="2" hidden="1" customWidth="1"/>
    <col min="3623" max="3631" width="9" style="2" customWidth="1"/>
    <col min="3632" max="3634" width="0" style="2" hidden="1" customWidth="1"/>
    <col min="3635" max="3637" width="9.42578125" style="2" customWidth="1"/>
    <col min="3638" max="3645" width="0" style="2" hidden="1" customWidth="1"/>
    <col min="3646" max="3646" width="12.140625" style="2" customWidth="1"/>
    <col min="3647" max="3647" width="9.42578125" style="2" customWidth="1"/>
    <col min="3648" max="3836" width="9.140625" style="2"/>
    <col min="3837" max="3837" width="9.42578125" style="2" customWidth="1"/>
    <col min="3838" max="3840" width="7.7109375" style="2" customWidth="1"/>
    <col min="3841" max="3841" width="0" style="2" hidden="1" customWidth="1"/>
    <col min="3842" max="3844" width="26.42578125" style="2" customWidth="1"/>
    <col min="3845" max="3845" width="13.5703125" style="2" customWidth="1"/>
    <col min="3846" max="3846" width="0" style="2" hidden="1" customWidth="1"/>
    <col min="3847" max="3847" width="15.85546875" style="2" customWidth="1"/>
    <col min="3848" max="3850" width="11.140625" style="2" customWidth="1"/>
    <col min="3851" max="3856" width="8" style="2" customWidth="1"/>
    <col min="3857" max="3857" width="0" style="2" hidden="1" customWidth="1"/>
    <col min="3858" max="3861" width="8" style="2" customWidth="1"/>
    <col min="3862" max="3862" width="0" style="2" hidden="1" customWidth="1"/>
    <col min="3863" max="3864" width="10.85546875" style="2" customWidth="1"/>
    <col min="3865" max="3865" width="20.42578125" style="2" customWidth="1"/>
    <col min="3866" max="3866" width="9.140625" style="2"/>
    <col min="3867" max="3870" width="0" style="2" hidden="1" customWidth="1"/>
    <col min="3871" max="3871" width="9.28515625" style="2" customWidth="1"/>
    <col min="3872" max="3872" width="0" style="2" hidden="1" customWidth="1"/>
    <col min="3873" max="3873" width="9.28515625" style="2" customWidth="1"/>
    <col min="3874" max="3874" width="0" style="2" hidden="1" customWidth="1"/>
    <col min="3875" max="3875" width="9.28515625" style="2" customWidth="1"/>
    <col min="3876" max="3878" width="0" style="2" hidden="1" customWidth="1"/>
    <col min="3879" max="3887" width="9" style="2" customWidth="1"/>
    <col min="3888" max="3890" width="0" style="2" hidden="1" customWidth="1"/>
    <col min="3891" max="3893" width="9.42578125" style="2" customWidth="1"/>
    <col min="3894" max="3901" width="0" style="2" hidden="1" customWidth="1"/>
    <col min="3902" max="3902" width="12.140625" style="2" customWidth="1"/>
    <col min="3903" max="3903" width="9.42578125" style="2" customWidth="1"/>
    <col min="3904" max="4092" width="9.140625" style="2"/>
    <col min="4093" max="4093" width="9.42578125" style="2" customWidth="1"/>
    <col min="4094" max="4096" width="7.7109375" style="2" customWidth="1"/>
    <col min="4097" max="4097" width="0" style="2" hidden="1" customWidth="1"/>
    <col min="4098" max="4100" width="26.42578125" style="2" customWidth="1"/>
    <col min="4101" max="4101" width="13.5703125" style="2" customWidth="1"/>
    <col min="4102" max="4102" width="0" style="2" hidden="1" customWidth="1"/>
    <col min="4103" max="4103" width="15.85546875" style="2" customWidth="1"/>
    <col min="4104" max="4106" width="11.140625" style="2" customWidth="1"/>
    <col min="4107" max="4112" width="8" style="2" customWidth="1"/>
    <col min="4113" max="4113" width="0" style="2" hidden="1" customWidth="1"/>
    <col min="4114" max="4117" width="8" style="2" customWidth="1"/>
    <col min="4118" max="4118" width="0" style="2" hidden="1" customWidth="1"/>
    <col min="4119" max="4120" width="10.85546875" style="2" customWidth="1"/>
    <col min="4121" max="4121" width="20.42578125" style="2" customWidth="1"/>
    <col min="4122" max="4122" width="9.140625" style="2"/>
    <col min="4123" max="4126" width="0" style="2" hidden="1" customWidth="1"/>
    <col min="4127" max="4127" width="9.28515625" style="2" customWidth="1"/>
    <col min="4128" max="4128" width="0" style="2" hidden="1" customWidth="1"/>
    <col min="4129" max="4129" width="9.28515625" style="2" customWidth="1"/>
    <col min="4130" max="4130" width="0" style="2" hidden="1" customWidth="1"/>
    <col min="4131" max="4131" width="9.28515625" style="2" customWidth="1"/>
    <col min="4132" max="4134" width="0" style="2" hidden="1" customWidth="1"/>
    <col min="4135" max="4143" width="9" style="2" customWidth="1"/>
    <col min="4144" max="4146" width="0" style="2" hidden="1" customWidth="1"/>
    <col min="4147" max="4149" width="9.42578125" style="2" customWidth="1"/>
    <col min="4150" max="4157" width="0" style="2" hidden="1" customWidth="1"/>
    <col min="4158" max="4158" width="12.140625" style="2" customWidth="1"/>
    <col min="4159" max="4159" width="9.42578125" style="2" customWidth="1"/>
    <col min="4160" max="4348" width="9.140625" style="2"/>
    <col min="4349" max="4349" width="9.42578125" style="2" customWidth="1"/>
    <col min="4350" max="4352" width="7.7109375" style="2" customWidth="1"/>
    <col min="4353" max="4353" width="0" style="2" hidden="1" customWidth="1"/>
    <col min="4354" max="4356" width="26.42578125" style="2" customWidth="1"/>
    <col min="4357" max="4357" width="13.5703125" style="2" customWidth="1"/>
    <col min="4358" max="4358" width="0" style="2" hidden="1" customWidth="1"/>
    <col min="4359" max="4359" width="15.85546875" style="2" customWidth="1"/>
    <col min="4360" max="4362" width="11.140625" style="2" customWidth="1"/>
    <col min="4363" max="4368" width="8" style="2" customWidth="1"/>
    <col min="4369" max="4369" width="0" style="2" hidden="1" customWidth="1"/>
    <col min="4370" max="4373" width="8" style="2" customWidth="1"/>
    <col min="4374" max="4374" width="0" style="2" hidden="1" customWidth="1"/>
    <col min="4375" max="4376" width="10.85546875" style="2" customWidth="1"/>
    <col min="4377" max="4377" width="20.42578125" style="2" customWidth="1"/>
    <col min="4378" max="4378" width="9.140625" style="2"/>
    <col min="4379" max="4382" width="0" style="2" hidden="1" customWidth="1"/>
    <col min="4383" max="4383" width="9.28515625" style="2" customWidth="1"/>
    <col min="4384" max="4384" width="0" style="2" hidden="1" customWidth="1"/>
    <col min="4385" max="4385" width="9.28515625" style="2" customWidth="1"/>
    <col min="4386" max="4386" width="0" style="2" hidden="1" customWidth="1"/>
    <col min="4387" max="4387" width="9.28515625" style="2" customWidth="1"/>
    <col min="4388" max="4390" width="0" style="2" hidden="1" customWidth="1"/>
    <col min="4391" max="4399" width="9" style="2" customWidth="1"/>
    <col min="4400" max="4402" width="0" style="2" hidden="1" customWidth="1"/>
    <col min="4403" max="4405" width="9.42578125" style="2" customWidth="1"/>
    <col min="4406" max="4413" width="0" style="2" hidden="1" customWidth="1"/>
    <col min="4414" max="4414" width="12.140625" style="2" customWidth="1"/>
    <col min="4415" max="4415" width="9.42578125" style="2" customWidth="1"/>
    <col min="4416" max="4604" width="9.140625" style="2"/>
    <col min="4605" max="4605" width="9.42578125" style="2" customWidth="1"/>
    <col min="4606" max="4608" width="7.7109375" style="2" customWidth="1"/>
    <col min="4609" max="4609" width="0" style="2" hidden="1" customWidth="1"/>
    <col min="4610" max="4612" width="26.42578125" style="2" customWidth="1"/>
    <col min="4613" max="4613" width="13.5703125" style="2" customWidth="1"/>
    <col min="4614" max="4614" width="0" style="2" hidden="1" customWidth="1"/>
    <col min="4615" max="4615" width="15.85546875" style="2" customWidth="1"/>
    <col min="4616" max="4618" width="11.140625" style="2" customWidth="1"/>
    <col min="4619" max="4624" width="8" style="2" customWidth="1"/>
    <col min="4625" max="4625" width="0" style="2" hidden="1" customWidth="1"/>
    <col min="4626" max="4629" width="8" style="2" customWidth="1"/>
    <col min="4630" max="4630" width="0" style="2" hidden="1" customWidth="1"/>
    <col min="4631" max="4632" width="10.85546875" style="2" customWidth="1"/>
    <col min="4633" max="4633" width="20.42578125" style="2" customWidth="1"/>
    <col min="4634" max="4634" width="9.140625" style="2"/>
    <col min="4635" max="4638" width="0" style="2" hidden="1" customWidth="1"/>
    <col min="4639" max="4639" width="9.28515625" style="2" customWidth="1"/>
    <col min="4640" max="4640" width="0" style="2" hidden="1" customWidth="1"/>
    <col min="4641" max="4641" width="9.28515625" style="2" customWidth="1"/>
    <col min="4642" max="4642" width="0" style="2" hidden="1" customWidth="1"/>
    <col min="4643" max="4643" width="9.28515625" style="2" customWidth="1"/>
    <col min="4644" max="4646" width="0" style="2" hidden="1" customWidth="1"/>
    <col min="4647" max="4655" width="9" style="2" customWidth="1"/>
    <col min="4656" max="4658" width="0" style="2" hidden="1" customWidth="1"/>
    <col min="4659" max="4661" width="9.42578125" style="2" customWidth="1"/>
    <col min="4662" max="4669" width="0" style="2" hidden="1" customWidth="1"/>
    <col min="4670" max="4670" width="12.140625" style="2" customWidth="1"/>
    <col min="4671" max="4671" width="9.42578125" style="2" customWidth="1"/>
    <col min="4672" max="4860" width="9.140625" style="2"/>
    <col min="4861" max="4861" width="9.42578125" style="2" customWidth="1"/>
    <col min="4862" max="4864" width="7.7109375" style="2" customWidth="1"/>
    <col min="4865" max="4865" width="0" style="2" hidden="1" customWidth="1"/>
    <col min="4866" max="4868" width="26.42578125" style="2" customWidth="1"/>
    <col min="4869" max="4869" width="13.5703125" style="2" customWidth="1"/>
    <col min="4870" max="4870" width="0" style="2" hidden="1" customWidth="1"/>
    <col min="4871" max="4871" width="15.85546875" style="2" customWidth="1"/>
    <col min="4872" max="4874" width="11.140625" style="2" customWidth="1"/>
    <col min="4875" max="4880" width="8" style="2" customWidth="1"/>
    <col min="4881" max="4881" width="0" style="2" hidden="1" customWidth="1"/>
    <col min="4882" max="4885" width="8" style="2" customWidth="1"/>
    <col min="4886" max="4886" width="0" style="2" hidden="1" customWidth="1"/>
    <col min="4887" max="4888" width="10.85546875" style="2" customWidth="1"/>
    <col min="4889" max="4889" width="20.42578125" style="2" customWidth="1"/>
    <col min="4890" max="4890" width="9.140625" style="2"/>
    <col min="4891" max="4894" width="0" style="2" hidden="1" customWidth="1"/>
    <col min="4895" max="4895" width="9.28515625" style="2" customWidth="1"/>
    <col min="4896" max="4896" width="0" style="2" hidden="1" customWidth="1"/>
    <col min="4897" max="4897" width="9.28515625" style="2" customWidth="1"/>
    <col min="4898" max="4898" width="0" style="2" hidden="1" customWidth="1"/>
    <col min="4899" max="4899" width="9.28515625" style="2" customWidth="1"/>
    <col min="4900" max="4902" width="0" style="2" hidden="1" customWidth="1"/>
    <col min="4903" max="4911" width="9" style="2" customWidth="1"/>
    <col min="4912" max="4914" width="0" style="2" hidden="1" customWidth="1"/>
    <col min="4915" max="4917" width="9.42578125" style="2" customWidth="1"/>
    <col min="4918" max="4925" width="0" style="2" hidden="1" customWidth="1"/>
    <col min="4926" max="4926" width="12.140625" style="2" customWidth="1"/>
    <col min="4927" max="4927" width="9.42578125" style="2" customWidth="1"/>
    <col min="4928" max="5116" width="9.140625" style="2"/>
    <col min="5117" max="5117" width="9.42578125" style="2" customWidth="1"/>
    <col min="5118" max="5120" width="7.7109375" style="2" customWidth="1"/>
    <col min="5121" max="5121" width="0" style="2" hidden="1" customWidth="1"/>
    <col min="5122" max="5124" width="26.42578125" style="2" customWidth="1"/>
    <col min="5125" max="5125" width="13.5703125" style="2" customWidth="1"/>
    <col min="5126" max="5126" width="0" style="2" hidden="1" customWidth="1"/>
    <col min="5127" max="5127" width="15.85546875" style="2" customWidth="1"/>
    <col min="5128" max="5130" width="11.140625" style="2" customWidth="1"/>
    <col min="5131" max="5136" width="8" style="2" customWidth="1"/>
    <col min="5137" max="5137" width="0" style="2" hidden="1" customWidth="1"/>
    <col min="5138" max="5141" width="8" style="2" customWidth="1"/>
    <col min="5142" max="5142" width="0" style="2" hidden="1" customWidth="1"/>
    <col min="5143" max="5144" width="10.85546875" style="2" customWidth="1"/>
    <col min="5145" max="5145" width="20.42578125" style="2" customWidth="1"/>
    <col min="5146" max="5146" width="9.140625" style="2"/>
    <col min="5147" max="5150" width="0" style="2" hidden="1" customWidth="1"/>
    <col min="5151" max="5151" width="9.28515625" style="2" customWidth="1"/>
    <col min="5152" max="5152" width="0" style="2" hidden="1" customWidth="1"/>
    <col min="5153" max="5153" width="9.28515625" style="2" customWidth="1"/>
    <col min="5154" max="5154" width="0" style="2" hidden="1" customWidth="1"/>
    <col min="5155" max="5155" width="9.28515625" style="2" customWidth="1"/>
    <col min="5156" max="5158" width="0" style="2" hidden="1" customWidth="1"/>
    <col min="5159" max="5167" width="9" style="2" customWidth="1"/>
    <col min="5168" max="5170" width="0" style="2" hidden="1" customWidth="1"/>
    <col min="5171" max="5173" width="9.42578125" style="2" customWidth="1"/>
    <col min="5174" max="5181" width="0" style="2" hidden="1" customWidth="1"/>
    <col min="5182" max="5182" width="12.140625" style="2" customWidth="1"/>
    <col min="5183" max="5183" width="9.42578125" style="2" customWidth="1"/>
    <col min="5184" max="5372" width="9.140625" style="2"/>
    <col min="5373" max="5373" width="9.42578125" style="2" customWidth="1"/>
    <col min="5374" max="5376" width="7.7109375" style="2" customWidth="1"/>
    <col min="5377" max="5377" width="0" style="2" hidden="1" customWidth="1"/>
    <col min="5378" max="5380" width="26.42578125" style="2" customWidth="1"/>
    <col min="5381" max="5381" width="13.5703125" style="2" customWidth="1"/>
    <col min="5382" max="5382" width="0" style="2" hidden="1" customWidth="1"/>
    <col min="5383" max="5383" width="15.85546875" style="2" customWidth="1"/>
    <col min="5384" max="5386" width="11.140625" style="2" customWidth="1"/>
    <col min="5387" max="5392" width="8" style="2" customWidth="1"/>
    <col min="5393" max="5393" width="0" style="2" hidden="1" customWidth="1"/>
    <col min="5394" max="5397" width="8" style="2" customWidth="1"/>
    <col min="5398" max="5398" width="0" style="2" hidden="1" customWidth="1"/>
    <col min="5399" max="5400" width="10.85546875" style="2" customWidth="1"/>
    <col min="5401" max="5401" width="20.42578125" style="2" customWidth="1"/>
    <col min="5402" max="5402" width="9.140625" style="2"/>
    <col min="5403" max="5406" width="0" style="2" hidden="1" customWidth="1"/>
    <col min="5407" max="5407" width="9.28515625" style="2" customWidth="1"/>
    <col min="5408" max="5408" width="0" style="2" hidden="1" customWidth="1"/>
    <col min="5409" max="5409" width="9.28515625" style="2" customWidth="1"/>
    <col min="5410" max="5410" width="0" style="2" hidden="1" customWidth="1"/>
    <col min="5411" max="5411" width="9.28515625" style="2" customWidth="1"/>
    <col min="5412" max="5414" width="0" style="2" hidden="1" customWidth="1"/>
    <col min="5415" max="5423" width="9" style="2" customWidth="1"/>
    <col min="5424" max="5426" width="0" style="2" hidden="1" customWidth="1"/>
    <col min="5427" max="5429" width="9.42578125" style="2" customWidth="1"/>
    <col min="5430" max="5437" width="0" style="2" hidden="1" customWidth="1"/>
    <col min="5438" max="5438" width="12.140625" style="2" customWidth="1"/>
    <col min="5439" max="5439" width="9.42578125" style="2" customWidth="1"/>
    <col min="5440" max="5628" width="9.140625" style="2"/>
    <col min="5629" max="5629" width="9.42578125" style="2" customWidth="1"/>
    <col min="5630" max="5632" width="7.7109375" style="2" customWidth="1"/>
    <col min="5633" max="5633" width="0" style="2" hidden="1" customWidth="1"/>
    <col min="5634" max="5636" width="26.42578125" style="2" customWidth="1"/>
    <col min="5637" max="5637" width="13.5703125" style="2" customWidth="1"/>
    <col min="5638" max="5638" width="0" style="2" hidden="1" customWidth="1"/>
    <col min="5639" max="5639" width="15.85546875" style="2" customWidth="1"/>
    <col min="5640" max="5642" width="11.140625" style="2" customWidth="1"/>
    <col min="5643" max="5648" width="8" style="2" customWidth="1"/>
    <col min="5649" max="5649" width="0" style="2" hidden="1" customWidth="1"/>
    <col min="5650" max="5653" width="8" style="2" customWidth="1"/>
    <col min="5654" max="5654" width="0" style="2" hidden="1" customWidth="1"/>
    <col min="5655" max="5656" width="10.85546875" style="2" customWidth="1"/>
    <col min="5657" max="5657" width="20.42578125" style="2" customWidth="1"/>
    <col min="5658" max="5658" width="9.140625" style="2"/>
    <col min="5659" max="5662" width="0" style="2" hidden="1" customWidth="1"/>
    <col min="5663" max="5663" width="9.28515625" style="2" customWidth="1"/>
    <col min="5664" max="5664" width="0" style="2" hidden="1" customWidth="1"/>
    <col min="5665" max="5665" width="9.28515625" style="2" customWidth="1"/>
    <col min="5666" max="5666" width="0" style="2" hidden="1" customWidth="1"/>
    <col min="5667" max="5667" width="9.28515625" style="2" customWidth="1"/>
    <col min="5668" max="5670" width="0" style="2" hidden="1" customWidth="1"/>
    <col min="5671" max="5679" width="9" style="2" customWidth="1"/>
    <col min="5680" max="5682" width="0" style="2" hidden="1" customWidth="1"/>
    <col min="5683" max="5685" width="9.42578125" style="2" customWidth="1"/>
    <col min="5686" max="5693" width="0" style="2" hidden="1" customWidth="1"/>
    <col min="5694" max="5694" width="12.140625" style="2" customWidth="1"/>
    <col min="5695" max="5695" width="9.42578125" style="2" customWidth="1"/>
    <col min="5696" max="5884" width="9.140625" style="2"/>
    <col min="5885" max="5885" width="9.42578125" style="2" customWidth="1"/>
    <col min="5886" max="5888" width="7.7109375" style="2" customWidth="1"/>
    <col min="5889" max="5889" width="0" style="2" hidden="1" customWidth="1"/>
    <col min="5890" max="5892" width="26.42578125" style="2" customWidth="1"/>
    <col min="5893" max="5893" width="13.5703125" style="2" customWidth="1"/>
    <col min="5894" max="5894" width="0" style="2" hidden="1" customWidth="1"/>
    <col min="5895" max="5895" width="15.85546875" style="2" customWidth="1"/>
    <col min="5896" max="5898" width="11.140625" style="2" customWidth="1"/>
    <col min="5899" max="5904" width="8" style="2" customWidth="1"/>
    <col min="5905" max="5905" width="0" style="2" hidden="1" customWidth="1"/>
    <col min="5906" max="5909" width="8" style="2" customWidth="1"/>
    <col min="5910" max="5910" width="0" style="2" hidden="1" customWidth="1"/>
    <col min="5911" max="5912" width="10.85546875" style="2" customWidth="1"/>
    <col min="5913" max="5913" width="20.42578125" style="2" customWidth="1"/>
    <col min="5914" max="5914" width="9.140625" style="2"/>
    <col min="5915" max="5918" width="0" style="2" hidden="1" customWidth="1"/>
    <col min="5919" max="5919" width="9.28515625" style="2" customWidth="1"/>
    <col min="5920" max="5920" width="0" style="2" hidden="1" customWidth="1"/>
    <col min="5921" max="5921" width="9.28515625" style="2" customWidth="1"/>
    <col min="5922" max="5922" width="0" style="2" hidden="1" customWidth="1"/>
    <col min="5923" max="5923" width="9.28515625" style="2" customWidth="1"/>
    <col min="5924" max="5926" width="0" style="2" hidden="1" customWidth="1"/>
    <col min="5927" max="5935" width="9" style="2" customWidth="1"/>
    <col min="5936" max="5938" width="0" style="2" hidden="1" customWidth="1"/>
    <col min="5939" max="5941" width="9.42578125" style="2" customWidth="1"/>
    <col min="5942" max="5949" width="0" style="2" hidden="1" customWidth="1"/>
    <col min="5950" max="5950" width="12.140625" style="2" customWidth="1"/>
    <col min="5951" max="5951" width="9.42578125" style="2" customWidth="1"/>
    <col min="5952" max="6140" width="9.140625" style="2"/>
    <col min="6141" max="6141" width="9.42578125" style="2" customWidth="1"/>
    <col min="6142" max="6144" width="7.7109375" style="2" customWidth="1"/>
    <col min="6145" max="6145" width="0" style="2" hidden="1" customWidth="1"/>
    <col min="6146" max="6148" width="26.42578125" style="2" customWidth="1"/>
    <col min="6149" max="6149" width="13.5703125" style="2" customWidth="1"/>
    <col min="6150" max="6150" width="0" style="2" hidden="1" customWidth="1"/>
    <col min="6151" max="6151" width="15.85546875" style="2" customWidth="1"/>
    <col min="6152" max="6154" width="11.140625" style="2" customWidth="1"/>
    <col min="6155" max="6160" width="8" style="2" customWidth="1"/>
    <col min="6161" max="6161" width="0" style="2" hidden="1" customWidth="1"/>
    <col min="6162" max="6165" width="8" style="2" customWidth="1"/>
    <col min="6166" max="6166" width="0" style="2" hidden="1" customWidth="1"/>
    <col min="6167" max="6168" width="10.85546875" style="2" customWidth="1"/>
    <col min="6169" max="6169" width="20.42578125" style="2" customWidth="1"/>
    <col min="6170" max="6170" width="9.140625" style="2"/>
    <col min="6171" max="6174" width="0" style="2" hidden="1" customWidth="1"/>
    <col min="6175" max="6175" width="9.28515625" style="2" customWidth="1"/>
    <col min="6176" max="6176" width="0" style="2" hidden="1" customWidth="1"/>
    <col min="6177" max="6177" width="9.28515625" style="2" customWidth="1"/>
    <col min="6178" max="6178" width="0" style="2" hidden="1" customWidth="1"/>
    <col min="6179" max="6179" width="9.28515625" style="2" customWidth="1"/>
    <col min="6180" max="6182" width="0" style="2" hidden="1" customWidth="1"/>
    <col min="6183" max="6191" width="9" style="2" customWidth="1"/>
    <col min="6192" max="6194" width="0" style="2" hidden="1" customWidth="1"/>
    <col min="6195" max="6197" width="9.42578125" style="2" customWidth="1"/>
    <col min="6198" max="6205" width="0" style="2" hidden="1" customWidth="1"/>
    <col min="6206" max="6206" width="12.140625" style="2" customWidth="1"/>
    <col min="6207" max="6207" width="9.42578125" style="2" customWidth="1"/>
    <col min="6208" max="6396" width="9.140625" style="2"/>
    <col min="6397" max="6397" width="9.42578125" style="2" customWidth="1"/>
    <col min="6398" max="6400" width="7.7109375" style="2" customWidth="1"/>
    <col min="6401" max="6401" width="0" style="2" hidden="1" customWidth="1"/>
    <col min="6402" max="6404" width="26.42578125" style="2" customWidth="1"/>
    <col min="6405" max="6405" width="13.5703125" style="2" customWidth="1"/>
    <col min="6406" max="6406" width="0" style="2" hidden="1" customWidth="1"/>
    <col min="6407" max="6407" width="15.85546875" style="2" customWidth="1"/>
    <col min="6408" max="6410" width="11.140625" style="2" customWidth="1"/>
    <col min="6411" max="6416" width="8" style="2" customWidth="1"/>
    <col min="6417" max="6417" width="0" style="2" hidden="1" customWidth="1"/>
    <col min="6418" max="6421" width="8" style="2" customWidth="1"/>
    <col min="6422" max="6422" width="0" style="2" hidden="1" customWidth="1"/>
    <col min="6423" max="6424" width="10.85546875" style="2" customWidth="1"/>
    <col min="6425" max="6425" width="20.42578125" style="2" customWidth="1"/>
    <col min="6426" max="6426" width="9.140625" style="2"/>
    <col min="6427" max="6430" width="0" style="2" hidden="1" customWidth="1"/>
    <col min="6431" max="6431" width="9.28515625" style="2" customWidth="1"/>
    <col min="6432" max="6432" width="0" style="2" hidden="1" customWidth="1"/>
    <col min="6433" max="6433" width="9.28515625" style="2" customWidth="1"/>
    <col min="6434" max="6434" width="0" style="2" hidden="1" customWidth="1"/>
    <col min="6435" max="6435" width="9.28515625" style="2" customWidth="1"/>
    <col min="6436" max="6438" width="0" style="2" hidden="1" customWidth="1"/>
    <col min="6439" max="6447" width="9" style="2" customWidth="1"/>
    <col min="6448" max="6450" width="0" style="2" hidden="1" customWidth="1"/>
    <col min="6451" max="6453" width="9.42578125" style="2" customWidth="1"/>
    <col min="6454" max="6461" width="0" style="2" hidden="1" customWidth="1"/>
    <col min="6462" max="6462" width="12.140625" style="2" customWidth="1"/>
    <col min="6463" max="6463" width="9.42578125" style="2" customWidth="1"/>
    <col min="6464" max="6652" width="9.140625" style="2"/>
    <col min="6653" max="6653" width="9.42578125" style="2" customWidth="1"/>
    <col min="6654" max="6656" width="7.7109375" style="2" customWidth="1"/>
    <col min="6657" max="6657" width="0" style="2" hidden="1" customWidth="1"/>
    <col min="6658" max="6660" width="26.42578125" style="2" customWidth="1"/>
    <col min="6661" max="6661" width="13.5703125" style="2" customWidth="1"/>
    <col min="6662" max="6662" width="0" style="2" hidden="1" customWidth="1"/>
    <col min="6663" max="6663" width="15.85546875" style="2" customWidth="1"/>
    <col min="6664" max="6666" width="11.140625" style="2" customWidth="1"/>
    <col min="6667" max="6672" width="8" style="2" customWidth="1"/>
    <col min="6673" max="6673" width="0" style="2" hidden="1" customWidth="1"/>
    <col min="6674" max="6677" width="8" style="2" customWidth="1"/>
    <col min="6678" max="6678" width="0" style="2" hidden="1" customWidth="1"/>
    <col min="6679" max="6680" width="10.85546875" style="2" customWidth="1"/>
    <col min="6681" max="6681" width="20.42578125" style="2" customWidth="1"/>
    <col min="6682" max="6682" width="9.140625" style="2"/>
    <col min="6683" max="6686" width="0" style="2" hidden="1" customWidth="1"/>
    <col min="6687" max="6687" width="9.28515625" style="2" customWidth="1"/>
    <col min="6688" max="6688" width="0" style="2" hidden="1" customWidth="1"/>
    <col min="6689" max="6689" width="9.28515625" style="2" customWidth="1"/>
    <col min="6690" max="6690" width="0" style="2" hidden="1" customWidth="1"/>
    <col min="6691" max="6691" width="9.28515625" style="2" customWidth="1"/>
    <col min="6692" max="6694" width="0" style="2" hidden="1" customWidth="1"/>
    <col min="6695" max="6703" width="9" style="2" customWidth="1"/>
    <col min="6704" max="6706" width="0" style="2" hidden="1" customWidth="1"/>
    <col min="6707" max="6709" width="9.42578125" style="2" customWidth="1"/>
    <col min="6710" max="6717" width="0" style="2" hidden="1" customWidth="1"/>
    <col min="6718" max="6718" width="12.140625" style="2" customWidth="1"/>
    <col min="6719" max="6719" width="9.42578125" style="2" customWidth="1"/>
    <col min="6720" max="6908" width="9.140625" style="2"/>
    <col min="6909" max="6909" width="9.42578125" style="2" customWidth="1"/>
    <col min="6910" max="6912" width="7.7109375" style="2" customWidth="1"/>
    <col min="6913" max="6913" width="0" style="2" hidden="1" customWidth="1"/>
    <col min="6914" max="6916" width="26.42578125" style="2" customWidth="1"/>
    <col min="6917" max="6917" width="13.5703125" style="2" customWidth="1"/>
    <col min="6918" max="6918" width="0" style="2" hidden="1" customWidth="1"/>
    <col min="6919" max="6919" width="15.85546875" style="2" customWidth="1"/>
    <col min="6920" max="6922" width="11.140625" style="2" customWidth="1"/>
    <col min="6923" max="6928" width="8" style="2" customWidth="1"/>
    <col min="6929" max="6929" width="0" style="2" hidden="1" customWidth="1"/>
    <col min="6930" max="6933" width="8" style="2" customWidth="1"/>
    <col min="6934" max="6934" width="0" style="2" hidden="1" customWidth="1"/>
    <col min="6935" max="6936" width="10.85546875" style="2" customWidth="1"/>
    <col min="6937" max="6937" width="20.42578125" style="2" customWidth="1"/>
    <col min="6938" max="6938" width="9.140625" style="2"/>
    <col min="6939" max="6942" width="0" style="2" hidden="1" customWidth="1"/>
    <col min="6943" max="6943" width="9.28515625" style="2" customWidth="1"/>
    <col min="6944" max="6944" width="0" style="2" hidden="1" customWidth="1"/>
    <col min="6945" max="6945" width="9.28515625" style="2" customWidth="1"/>
    <col min="6946" max="6946" width="0" style="2" hidden="1" customWidth="1"/>
    <col min="6947" max="6947" width="9.28515625" style="2" customWidth="1"/>
    <col min="6948" max="6950" width="0" style="2" hidden="1" customWidth="1"/>
    <col min="6951" max="6959" width="9" style="2" customWidth="1"/>
    <col min="6960" max="6962" width="0" style="2" hidden="1" customWidth="1"/>
    <col min="6963" max="6965" width="9.42578125" style="2" customWidth="1"/>
    <col min="6966" max="6973" width="0" style="2" hidden="1" customWidth="1"/>
    <col min="6974" max="6974" width="12.140625" style="2" customWidth="1"/>
    <col min="6975" max="6975" width="9.42578125" style="2" customWidth="1"/>
    <col min="6976" max="7164" width="9.140625" style="2"/>
    <col min="7165" max="7165" width="9.42578125" style="2" customWidth="1"/>
    <col min="7166" max="7168" width="7.7109375" style="2" customWidth="1"/>
    <col min="7169" max="7169" width="0" style="2" hidden="1" customWidth="1"/>
    <col min="7170" max="7172" width="26.42578125" style="2" customWidth="1"/>
    <col min="7173" max="7173" width="13.5703125" style="2" customWidth="1"/>
    <col min="7174" max="7174" width="0" style="2" hidden="1" customWidth="1"/>
    <col min="7175" max="7175" width="15.85546875" style="2" customWidth="1"/>
    <col min="7176" max="7178" width="11.140625" style="2" customWidth="1"/>
    <col min="7179" max="7184" width="8" style="2" customWidth="1"/>
    <col min="7185" max="7185" width="0" style="2" hidden="1" customWidth="1"/>
    <col min="7186" max="7189" width="8" style="2" customWidth="1"/>
    <col min="7190" max="7190" width="0" style="2" hidden="1" customWidth="1"/>
    <col min="7191" max="7192" width="10.85546875" style="2" customWidth="1"/>
    <col min="7193" max="7193" width="20.42578125" style="2" customWidth="1"/>
    <col min="7194" max="7194" width="9.140625" style="2"/>
    <col min="7195" max="7198" width="0" style="2" hidden="1" customWidth="1"/>
    <col min="7199" max="7199" width="9.28515625" style="2" customWidth="1"/>
    <col min="7200" max="7200" width="0" style="2" hidden="1" customWidth="1"/>
    <col min="7201" max="7201" width="9.28515625" style="2" customWidth="1"/>
    <col min="7202" max="7202" width="0" style="2" hidden="1" customWidth="1"/>
    <col min="7203" max="7203" width="9.28515625" style="2" customWidth="1"/>
    <col min="7204" max="7206" width="0" style="2" hidden="1" customWidth="1"/>
    <col min="7207" max="7215" width="9" style="2" customWidth="1"/>
    <col min="7216" max="7218" width="0" style="2" hidden="1" customWidth="1"/>
    <col min="7219" max="7221" width="9.42578125" style="2" customWidth="1"/>
    <col min="7222" max="7229" width="0" style="2" hidden="1" customWidth="1"/>
    <col min="7230" max="7230" width="12.140625" style="2" customWidth="1"/>
    <col min="7231" max="7231" width="9.42578125" style="2" customWidth="1"/>
    <col min="7232" max="7420" width="9.140625" style="2"/>
    <col min="7421" max="7421" width="9.42578125" style="2" customWidth="1"/>
    <col min="7422" max="7424" width="7.7109375" style="2" customWidth="1"/>
    <col min="7425" max="7425" width="0" style="2" hidden="1" customWidth="1"/>
    <col min="7426" max="7428" width="26.42578125" style="2" customWidth="1"/>
    <col min="7429" max="7429" width="13.5703125" style="2" customWidth="1"/>
    <col min="7430" max="7430" width="0" style="2" hidden="1" customWidth="1"/>
    <col min="7431" max="7431" width="15.85546875" style="2" customWidth="1"/>
    <col min="7432" max="7434" width="11.140625" style="2" customWidth="1"/>
    <col min="7435" max="7440" width="8" style="2" customWidth="1"/>
    <col min="7441" max="7441" width="0" style="2" hidden="1" customWidth="1"/>
    <col min="7442" max="7445" width="8" style="2" customWidth="1"/>
    <col min="7446" max="7446" width="0" style="2" hidden="1" customWidth="1"/>
    <col min="7447" max="7448" width="10.85546875" style="2" customWidth="1"/>
    <col min="7449" max="7449" width="20.42578125" style="2" customWidth="1"/>
    <col min="7450" max="7450" width="9.140625" style="2"/>
    <col min="7451" max="7454" width="0" style="2" hidden="1" customWidth="1"/>
    <col min="7455" max="7455" width="9.28515625" style="2" customWidth="1"/>
    <col min="7456" max="7456" width="0" style="2" hidden="1" customWidth="1"/>
    <col min="7457" max="7457" width="9.28515625" style="2" customWidth="1"/>
    <col min="7458" max="7458" width="0" style="2" hidden="1" customWidth="1"/>
    <col min="7459" max="7459" width="9.28515625" style="2" customWidth="1"/>
    <col min="7460" max="7462" width="0" style="2" hidden="1" customWidth="1"/>
    <col min="7463" max="7471" width="9" style="2" customWidth="1"/>
    <col min="7472" max="7474" width="0" style="2" hidden="1" customWidth="1"/>
    <col min="7475" max="7477" width="9.42578125" style="2" customWidth="1"/>
    <col min="7478" max="7485" width="0" style="2" hidden="1" customWidth="1"/>
    <col min="7486" max="7486" width="12.140625" style="2" customWidth="1"/>
    <col min="7487" max="7487" width="9.42578125" style="2" customWidth="1"/>
    <col min="7488" max="7676" width="9.140625" style="2"/>
    <col min="7677" max="7677" width="9.42578125" style="2" customWidth="1"/>
    <col min="7678" max="7680" width="7.7109375" style="2" customWidth="1"/>
    <col min="7681" max="7681" width="0" style="2" hidden="1" customWidth="1"/>
    <col min="7682" max="7684" width="26.42578125" style="2" customWidth="1"/>
    <col min="7685" max="7685" width="13.5703125" style="2" customWidth="1"/>
    <col min="7686" max="7686" width="0" style="2" hidden="1" customWidth="1"/>
    <col min="7687" max="7687" width="15.85546875" style="2" customWidth="1"/>
    <col min="7688" max="7690" width="11.140625" style="2" customWidth="1"/>
    <col min="7691" max="7696" width="8" style="2" customWidth="1"/>
    <col min="7697" max="7697" width="0" style="2" hidden="1" customWidth="1"/>
    <col min="7698" max="7701" width="8" style="2" customWidth="1"/>
    <col min="7702" max="7702" width="0" style="2" hidden="1" customWidth="1"/>
    <col min="7703" max="7704" width="10.85546875" style="2" customWidth="1"/>
    <col min="7705" max="7705" width="20.42578125" style="2" customWidth="1"/>
    <col min="7706" max="7706" width="9.140625" style="2"/>
    <col min="7707" max="7710" width="0" style="2" hidden="1" customWidth="1"/>
    <col min="7711" max="7711" width="9.28515625" style="2" customWidth="1"/>
    <col min="7712" max="7712" width="0" style="2" hidden="1" customWidth="1"/>
    <col min="7713" max="7713" width="9.28515625" style="2" customWidth="1"/>
    <col min="7714" max="7714" width="0" style="2" hidden="1" customWidth="1"/>
    <col min="7715" max="7715" width="9.28515625" style="2" customWidth="1"/>
    <col min="7716" max="7718" width="0" style="2" hidden="1" customWidth="1"/>
    <col min="7719" max="7727" width="9" style="2" customWidth="1"/>
    <col min="7728" max="7730" width="0" style="2" hidden="1" customWidth="1"/>
    <col min="7731" max="7733" width="9.42578125" style="2" customWidth="1"/>
    <col min="7734" max="7741" width="0" style="2" hidden="1" customWidth="1"/>
    <col min="7742" max="7742" width="12.140625" style="2" customWidth="1"/>
    <col min="7743" max="7743" width="9.42578125" style="2" customWidth="1"/>
    <col min="7744" max="7932" width="9.140625" style="2"/>
    <col min="7933" max="7933" width="9.42578125" style="2" customWidth="1"/>
    <col min="7934" max="7936" width="7.7109375" style="2" customWidth="1"/>
    <col min="7937" max="7937" width="0" style="2" hidden="1" customWidth="1"/>
    <col min="7938" max="7940" width="26.42578125" style="2" customWidth="1"/>
    <col min="7941" max="7941" width="13.5703125" style="2" customWidth="1"/>
    <col min="7942" max="7942" width="0" style="2" hidden="1" customWidth="1"/>
    <col min="7943" max="7943" width="15.85546875" style="2" customWidth="1"/>
    <col min="7944" max="7946" width="11.140625" style="2" customWidth="1"/>
    <col min="7947" max="7952" width="8" style="2" customWidth="1"/>
    <col min="7953" max="7953" width="0" style="2" hidden="1" customWidth="1"/>
    <col min="7954" max="7957" width="8" style="2" customWidth="1"/>
    <col min="7958" max="7958" width="0" style="2" hidden="1" customWidth="1"/>
    <col min="7959" max="7960" width="10.85546875" style="2" customWidth="1"/>
    <col min="7961" max="7961" width="20.42578125" style="2" customWidth="1"/>
    <col min="7962" max="7962" width="9.140625" style="2"/>
    <col min="7963" max="7966" width="0" style="2" hidden="1" customWidth="1"/>
    <col min="7967" max="7967" width="9.28515625" style="2" customWidth="1"/>
    <col min="7968" max="7968" width="0" style="2" hidden="1" customWidth="1"/>
    <col min="7969" max="7969" width="9.28515625" style="2" customWidth="1"/>
    <col min="7970" max="7970" width="0" style="2" hidden="1" customWidth="1"/>
    <col min="7971" max="7971" width="9.28515625" style="2" customWidth="1"/>
    <col min="7972" max="7974" width="0" style="2" hidden="1" customWidth="1"/>
    <col min="7975" max="7983" width="9" style="2" customWidth="1"/>
    <col min="7984" max="7986" width="0" style="2" hidden="1" customWidth="1"/>
    <col min="7987" max="7989" width="9.42578125" style="2" customWidth="1"/>
    <col min="7990" max="7997" width="0" style="2" hidden="1" customWidth="1"/>
    <col min="7998" max="7998" width="12.140625" style="2" customWidth="1"/>
    <col min="7999" max="7999" width="9.42578125" style="2" customWidth="1"/>
    <col min="8000" max="8188" width="9.140625" style="2"/>
    <col min="8189" max="8189" width="9.42578125" style="2" customWidth="1"/>
    <col min="8190" max="8192" width="7.7109375" style="2" customWidth="1"/>
    <col min="8193" max="8193" width="0" style="2" hidden="1" customWidth="1"/>
    <col min="8194" max="8196" width="26.42578125" style="2" customWidth="1"/>
    <col min="8197" max="8197" width="13.5703125" style="2" customWidth="1"/>
    <col min="8198" max="8198" width="0" style="2" hidden="1" customWidth="1"/>
    <col min="8199" max="8199" width="15.85546875" style="2" customWidth="1"/>
    <col min="8200" max="8202" width="11.140625" style="2" customWidth="1"/>
    <col min="8203" max="8208" width="8" style="2" customWidth="1"/>
    <col min="8209" max="8209" width="0" style="2" hidden="1" customWidth="1"/>
    <col min="8210" max="8213" width="8" style="2" customWidth="1"/>
    <col min="8214" max="8214" width="0" style="2" hidden="1" customWidth="1"/>
    <col min="8215" max="8216" width="10.85546875" style="2" customWidth="1"/>
    <col min="8217" max="8217" width="20.42578125" style="2" customWidth="1"/>
    <col min="8218" max="8218" width="9.140625" style="2"/>
    <col min="8219" max="8222" width="0" style="2" hidden="1" customWidth="1"/>
    <col min="8223" max="8223" width="9.28515625" style="2" customWidth="1"/>
    <col min="8224" max="8224" width="0" style="2" hidden="1" customWidth="1"/>
    <col min="8225" max="8225" width="9.28515625" style="2" customWidth="1"/>
    <col min="8226" max="8226" width="0" style="2" hidden="1" customWidth="1"/>
    <col min="8227" max="8227" width="9.28515625" style="2" customWidth="1"/>
    <col min="8228" max="8230" width="0" style="2" hidden="1" customWidth="1"/>
    <col min="8231" max="8239" width="9" style="2" customWidth="1"/>
    <col min="8240" max="8242" width="0" style="2" hidden="1" customWidth="1"/>
    <col min="8243" max="8245" width="9.42578125" style="2" customWidth="1"/>
    <col min="8246" max="8253" width="0" style="2" hidden="1" customWidth="1"/>
    <col min="8254" max="8254" width="12.140625" style="2" customWidth="1"/>
    <col min="8255" max="8255" width="9.42578125" style="2" customWidth="1"/>
    <col min="8256" max="8444" width="9.140625" style="2"/>
    <col min="8445" max="8445" width="9.42578125" style="2" customWidth="1"/>
    <col min="8446" max="8448" width="7.7109375" style="2" customWidth="1"/>
    <col min="8449" max="8449" width="0" style="2" hidden="1" customWidth="1"/>
    <col min="8450" max="8452" width="26.42578125" style="2" customWidth="1"/>
    <col min="8453" max="8453" width="13.5703125" style="2" customWidth="1"/>
    <col min="8454" max="8454" width="0" style="2" hidden="1" customWidth="1"/>
    <col min="8455" max="8455" width="15.85546875" style="2" customWidth="1"/>
    <col min="8456" max="8458" width="11.140625" style="2" customWidth="1"/>
    <col min="8459" max="8464" width="8" style="2" customWidth="1"/>
    <col min="8465" max="8465" width="0" style="2" hidden="1" customWidth="1"/>
    <col min="8466" max="8469" width="8" style="2" customWidth="1"/>
    <col min="8470" max="8470" width="0" style="2" hidden="1" customWidth="1"/>
    <col min="8471" max="8472" width="10.85546875" style="2" customWidth="1"/>
    <col min="8473" max="8473" width="20.42578125" style="2" customWidth="1"/>
    <col min="8474" max="8474" width="9.140625" style="2"/>
    <col min="8475" max="8478" width="0" style="2" hidden="1" customWidth="1"/>
    <col min="8479" max="8479" width="9.28515625" style="2" customWidth="1"/>
    <col min="8480" max="8480" width="0" style="2" hidden="1" customWidth="1"/>
    <col min="8481" max="8481" width="9.28515625" style="2" customWidth="1"/>
    <col min="8482" max="8482" width="0" style="2" hidden="1" customWidth="1"/>
    <col min="8483" max="8483" width="9.28515625" style="2" customWidth="1"/>
    <col min="8484" max="8486" width="0" style="2" hidden="1" customWidth="1"/>
    <col min="8487" max="8495" width="9" style="2" customWidth="1"/>
    <col min="8496" max="8498" width="0" style="2" hidden="1" customWidth="1"/>
    <col min="8499" max="8501" width="9.42578125" style="2" customWidth="1"/>
    <col min="8502" max="8509" width="0" style="2" hidden="1" customWidth="1"/>
    <col min="8510" max="8510" width="12.140625" style="2" customWidth="1"/>
    <col min="8511" max="8511" width="9.42578125" style="2" customWidth="1"/>
    <col min="8512" max="8700" width="9.140625" style="2"/>
    <col min="8701" max="8701" width="9.42578125" style="2" customWidth="1"/>
    <col min="8702" max="8704" width="7.7109375" style="2" customWidth="1"/>
    <col min="8705" max="8705" width="0" style="2" hidden="1" customWidth="1"/>
    <col min="8706" max="8708" width="26.42578125" style="2" customWidth="1"/>
    <col min="8709" max="8709" width="13.5703125" style="2" customWidth="1"/>
    <col min="8710" max="8710" width="0" style="2" hidden="1" customWidth="1"/>
    <col min="8711" max="8711" width="15.85546875" style="2" customWidth="1"/>
    <col min="8712" max="8714" width="11.140625" style="2" customWidth="1"/>
    <col min="8715" max="8720" width="8" style="2" customWidth="1"/>
    <col min="8721" max="8721" width="0" style="2" hidden="1" customWidth="1"/>
    <col min="8722" max="8725" width="8" style="2" customWidth="1"/>
    <col min="8726" max="8726" width="0" style="2" hidden="1" customWidth="1"/>
    <col min="8727" max="8728" width="10.85546875" style="2" customWidth="1"/>
    <col min="8729" max="8729" width="20.42578125" style="2" customWidth="1"/>
    <col min="8730" max="8730" width="9.140625" style="2"/>
    <col min="8731" max="8734" width="0" style="2" hidden="1" customWidth="1"/>
    <col min="8735" max="8735" width="9.28515625" style="2" customWidth="1"/>
    <col min="8736" max="8736" width="0" style="2" hidden="1" customWidth="1"/>
    <col min="8737" max="8737" width="9.28515625" style="2" customWidth="1"/>
    <col min="8738" max="8738" width="0" style="2" hidden="1" customWidth="1"/>
    <col min="8739" max="8739" width="9.28515625" style="2" customWidth="1"/>
    <col min="8740" max="8742" width="0" style="2" hidden="1" customWidth="1"/>
    <col min="8743" max="8751" width="9" style="2" customWidth="1"/>
    <col min="8752" max="8754" width="0" style="2" hidden="1" customWidth="1"/>
    <col min="8755" max="8757" width="9.42578125" style="2" customWidth="1"/>
    <col min="8758" max="8765" width="0" style="2" hidden="1" customWidth="1"/>
    <col min="8766" max="8766" width="12.140625" style="2" customWidth="1"/>
    <col min="8767" max="8767" width="9.42578125" style="2" customWidth="1"/>
    <col min="8768" max="8956" width="9.140625" style="2"/>
    <col min="8957" max="8957" width="9.42578125" style="2" customWidth="1"/>
    <col min="8958" max="8960" width="7.7109375" style="2" customWidth="1"/>
    <col min="8961" max="8961" width="0" style="2" hidden="1" customWidth="1"/>
    <col min="8962" max="8964" width="26.42578125" style="2" customWidth="1"/>
    <col min="8965" max="8965" width="13.5703125" style="2" customWidth="1"/>
    <col min="8966" max="8966" width="0" style="2" hidden="1" customWidth="1"/>
    <col min="8967" max="8967" width="15.85546875" style="2" customWidth="1"/>
    <col min="8968" max="8970" width="11.140625" style="2" customWidth="1"/>
    <col min="8971" max="8976" width="8" style="2" customWidth="1"/>
    <col min="8977" max="8977" width="0" style="2" hidden="1" customWidth="1"/>
    <col min="8978" max="8981" width="8" style="2" customWidth="1"/>
    <col min="8982" max="8982" width="0" style="2" hidden="1" customWidth="1"/>
    <col min="8983" max="8984" width="10.85546875" style="2" customWidth="1"/>
    <col min="8985" max="8985" width="20.42578125" style="2" customWidth="1"/>
    <col min="8986" max="8986" width="9.140625" style="2"/>
    <col min="8987" max="8990" width="0" style="2" hidden="1" customWidth="1"/>
    <col min="8991" max="8991" width="9.28515625" style="2" customWidth="1"/>
    <col min="8992" max="8992" width="0" style="2" hidden="1" customWidth="1"/>
    <col min="8993" max="8993" width="9.28515625" style="2" customWidth="1"/>
    <col min="8994" max="8994" width="0" style="2" hidden="1" customWidth="1"/>
    <col min="8995" max="8995" width="9.28515625" style="2" customWidth="1"/>
    <col min="8996" max="8998" width="0" style="2" hidden="1" customWidth="1"/>
    <col min="8999" max="9007" width="9" style="2" customWidth="1"/>
    <col min="9008" max="9010" width="0" style="2" hidden="1" customWidth="1"/>
    <col min="9011" max="9013" width="9.42578125" style="2" customWidth="1"/>
    <col min="9014" max="9021" width="0" style="2" hidden="1" customWidth="1"/>
    <col min="9022" max="9022" width="12.140625" style="2" customWidth="1"/>
    <col min="9023" max="9023" width="9.42578125" style="2" customWidth="1"/>
    <col min="9024" max="9212" width="9.140625" style="2"/>
    <col min="9213" max="9213" width="9.42578125" style="2" customWidth="1"/>
    <col min="9214" max="9216" width="7.7109375" style="2" customWidth="1"/>
    <col min="9217" max="9217" width="0" style="2" hidden="1" customWidth="1"/>
    <col min="9218" max="9220" width="26.42578125" style="2" customWidth="1"/>
    <col min="9221" max="9221" width="13.5703125" style="2" customWidth="1"/>
    <col min="9222" max="9222" width="0" style="2" hidden="1" customWidth="1"/>
    <col min="9223" max="9223" width="15.85546875" style="2" customWidth="1"/>
    <col min="9224" max="9226" width="11.140625" style="2" customWidth="1"/>
    <col min="9227" max="9232" width="8" style="2" customWidth="1"/>
    <col min="9233" max="9233" width="0" style="2" hidden="1" customWidth="1"/>
    <col min="9234" max="9237" width="8" style="2" customWidth="1"/>
    <col min="9238" max="9238" width="0" style="2" hidden="1" customWidth="1"/>
    <col min="9239" max="9240" width="10.85546875" style="2" customWidth="1"/>
    <col min="9241" max="9241" width="20.42578125" style="2" customWidth="1"/>
    <col min="9242" max="9242" width="9.140625" style="2"/>
    <col min="9243" max="9246" width="0" style="2" hidden="1" customWidth="1"/>
    <col min="9247" max="9247" width="9.28515625" style="2" customWidth="1"/>
    <col min="9248" max="9248" width="0" style="2" hidden="1" customWidth="1"/>
    <col min="9249" max="9249" width="9.28515625" style="2" customWidth="1"/>
    <col min="9250" max="9250" width="0" style="2" hidden="1" customWidth="1"/>
    <col min="9251" max="9251" width="9.28515625" style="2" customWidth="1"/>
    <col min="9252" max="9254" width="0" style="2" hidden="1" customWidth="1"/>
    <col min="9255" max="9263" width="9" style="2" customWidth="1"/>
    <col min="9264" max="9266" width="0" style="2" hidden="1" customWidth="1"/>
    <col min="9267" max="9269" width="9.42578125" style="2" customWidth="1"/>
    <col min="9270" max="9277" width="0" style="2" hidden="1" customWidth="1"/>
    <col min="9278" max="9278" width="12.140625" style="2" customWidth="1"/>
    <col min="9279" max="9279" width="9.42578125" style="2" customWidth="1"/>
    <col min="9280" max="9468" width="9.140625" style="2"/>
    <col min="9469" max="9469" width="9.42578125" style="2" customWidth="1"/>
    <col min="9470" max="9472" width="7.7109375" style="2" customWidth="1"/>
    <col min="9473" max="9473" width="0" style="2" hidden="1" customWidth="1"/>
    <col min="9474" max="9476" width="26.42578125" style="2" customWidth="1"/>
    <col min="9477" max="9477" width="13.5703125" style="2" customWidth="1"/>
    <col min="9478" max="9478" width="0" style="2" hidden="1" customWidth="1"/>
    <col min="9479" max="9479" width="15.85546875" style="2" customWidth="1"/>
    <col min="9480" max="9482" width="11.140625" style="2" customWidth="1"/>
    <col min="9483" max="9488" width="8" style="2" customWidth="1"/>
    <col min="9489" max="9489" width="0" style="2" hidden="1" customWidth="1"/>
    <col min="9490" max="9493" width="8" style="2" customWidth="1"/>
    <col min="9494" max="9494" width="0" style="2" hidden="1" customWidth="1"/>
    <col min="9495" max="9496" width="10.85546875" style="2" customWidth="1"/>
    <col min="9497" max="9497" width="20.42578125" style="2" customWidth="1"/>
    <col min="9498" max="9498" width="9.140625" style="2"/>
    <col min="9499" max="9502" width="0" style="2" hidden="1" customWidth="1"/>
    <col min="9503" max="9503" width="9.28515625" style="2" customWidth="1"/>
    <col min="9504" max="9504" width="0" style="2" hidden="1" customWidth="1"/>
    <col min="9505" max="9505" width="9.28515625" style="2" customWidth="1"/>
    <col min="9506" max="9506" width="0" style="2" hidden="1" customWidth="1"/>
    <col min="9507" max="9507" width="9.28515625" style="2" customWidth="1"/>
    <col min="9508" max="9510" width="0" style="2" hidden="1" customWidth="1"/>
    <col min="9511" max="9519" width="9" style="2" customWidth="1"/>
    <col min="9520" max="9522" width="0" style="2" hidden="1" customWidth="1"/>
    <col min="9523" max="9525" width="9.42578125" style="2" customWidth="1"/>
    <col min="9526" max="9533" width="0" style="2" hidden="1" customWidth="1"/>
    <col min="9534" max="9534" width="12.140625" style="2" customWidth="1"/>
    <col min="9535" max="9535" width="9.42578125" style="2" customWidth="1"/>
    <col min="9536" max="9724" width="9.140625" style="2"/>
    <col min="9725" max="9725" width="9.42578125" style="2" customWidth="1"/>
    <col min="9726" max="9728" width="7.7109375" style="2" customWidth="1"/>
    <col min="9729" max="9729" width="0" style="2" hidden="1" customWidth="1"/>
    <col min="9730" max="9732" width="26.42578125" style="2" customWidth="1"/>
    <col min="9733" max="9733" width="13.5703125" style="2" customWidth="1"/>
    <col min="9734" max="9734" width="0" style="2" hidden="1" customWidth="1"/>
    <col min="9735" max="9735" width="15.85546875" style="2" customWidth="1"/>
    <col min="9736" max="9738" width="11.140625" style="2" customWidth="1"/>
    <col min="9739" max="9744" width="8" style="2" customWidth="1"/>
    <col min="9745" max="9745" width="0" style="2" hidden="1" customWidth="1"/>
    <col min="9746" max="9749" width="8" style="2" customWidth="1"/>
    <col min="9750" max="9750" width="0" style="2" hidden="1" customWidth="1"/>
    <col min="9751" max="9752" width="10.85546875" style="2" customWidth="1"/>
    <col min="9753" max="9753" width="20.42578125" style="2" customWidth="1"/>
    <col min="9754" max="9754" width="9.140625" style="2"/>
    <col min="9755" max="9758" width="0" style="2" hidden="1" customWidth="1"/>
    <col min="9759" max="9759" width="9.28515625" style="2" customWidth="1"/>
    <col min="9760" max="9760" width="0" style="2" hidden="1" customWidth="1"/>
    <col min="9761" max="9761" width="9.28515625" style="2" customWidth="1"/>
    <col min="9762" max="9762" width="0" style="2" hidden="1" customWidth="1"/>
    <col min="9763" max="9763" width="9.28515625" style="2" customWidth="1"/>
    <col min="9764" max="9766" width="0" style="2" hidden="1" customWidth="1"/>
    <col min="9767" max="9775" width="9" style="2" customWidth="1"/>
    <col min="9776" max="9778" width="0" style="2" hidden="1" customWidth="1"/>
    <col min="9779" max="9781" width="9.42578125" style="2" customWidth="1"/>
    <col min="9782" max="9789" width="0" style="2" hidden="1" customWidth="1"/>
    <col min="9790" max="9790" width="12.140625" style="2" customWidth="1"/>
    <col min="9791" max="9791" width="9.42578125" style="2" customWidth="1"/>
    <col min="9792" max="9980" width="9.140625" style="2"/>
    <col min="9981" max="9981" width="9.42578125" style="2" customWidth="1"/>
    <col min="9982" max="9984" width="7.7109375" style="2" customWidth="1"/>
    <col min="9985" max="9985" width="0" style="2" hidden="1" customWidth="1"/>
    <col min="9986" max="9988" width="26.42578125" style="2" customWidth="1"/>
    <col min="9989" max="9989" width="13.5703125" style="2" customWidth="1"/>
    <col min="9990" max="9990" width="0" style="2" hidden="1" customWidth="1"/>
    <col min="9991" max="9991" width="15.85546875" style="2" customWidth="1"/>
    <col min="9992" max="9994" width="11.140625" style="2" customWidth="1"/>
    <col min="9995" max="10000" width="8" style="2" customWidth="1"/>
    <col min="10001" max="10001" width="0" style="2" hidden="1" customWidth="1"/>
    <col min="10002" max="10005" width="8" style="2" customWidth="1"/>
    <col min="10006" max="10006" width="0" style="2" hidden="1" customWidth="1"/>
    <col min="10007" max="10008" width="10.85546875" style="2" customWidth="1"/>
    <col min="10009" max="10009" width="20.42578125" style="2" customWidth="1"/>
    <col min="10010" max="10010" width="9.140625" style="2"/>
    <col min="10011" max="10014" width="0" style="2" hidden="1" customWidth="1"/>
    <col min="10015" max="10015" width="9.28515625" style="2" customWidth="1"/>
    <col min="10016" max="10016" width="0" style="2" hidden="1" customWidth="1"/>
    <col min="10017" max="10017" width="9.28515625" style="2" customWidth="1"/>
    <col min="10018" max="10018" width="0" style="2" hidden="1" customWidth="1"/>
    <col min="10019" max="10019" width="9.28515625" style="2" customWidth="1"/>
    <col min="10020" max="10022" width="0" style="2" hidden="1" customWidth="1"/>
    <col min="10023" max="10031" width="9" style="2" customWidth="1"/>
    <col min="10032" max="10034" width="0" style="2" hidden="1" customWidth="1"/>
    <col min="10035" max="10037" width="9.42578125" style="2" customWidth="1"/>
    <col min="10038" max="10045" width="0" style="2" hidden="1" customWidth="1"/>
    <col min="10046" max="10046" width="12.140625" style="2" customWidth="1"/>
    <col min="10047" max="10047" width="9.42578125" style="2" customWidth="1"/>
    <col min="10048" max="10236" width="9.140625" style="2"/>
    <col min="10237" max="10237" width="9.42578125" style="2" customWidth="1"/>
    <col min="10238" max="10240" width="7.7109375" style="2" customWidth="1"/>
    <col min="10241" max="10241" width="0" style="2" hidden="1" customWidth="1"/>
    <col min="10242" max="10244" width="26.42578125" style="2" customWidth="1"/>
    <col min="10245" max="10245" width="13.5703125" style="2" customWidth="1"/>
    <col min="10246" max="10246" width="0" style="2" hidden="1" customWidth="1"/>
    <col min="10247" max="10247" width="15.85546875" style="2" customWidth="1"/>
    <col min="10248" max="10250" width="11.140625" style="2" customWidth="1"/>
    <col min="10251" max="10256" width="8" style="2" customWidth="1"/>
    <col min="10257" max="10257" width="0" style="2" hidden="1" customWidth="1"/>
    <col min="10258" max="10261" width="8" style="2" customWidth="1"/>
    <col min="10262" max="10262" width="0" style="2" hidden="1" customWidth="1"/>
    <col min="10263" max="10264" width="10.85546875" style="2" customWidth="1"/>
    <col min="10265" max="10265" width="20.42578125" style="2" customWidth="1"/>
    <col min="10266" max="10266" width="9.140625" style="2"/>
    <col min="10267" max="10270" width="0" style="2" hidden="1" customWidth="1"/>
    <col min="10271" max="10271" width="9.28515625" style="2" customWidth="1"/>
    <col min="10272" max="10272" width="0" style="2" hidden="1" customWidth="1"/>
    <col min="10273" max="10273" width="9.28515625" style="2" customWidth="1"/>
    <col min="10274" max="10274" width="0" style="2" hidden="1" customWidth="1"/>
    <col min="10275" max="10275" width="9.28515625" style="2" customWidth="1"/>
    <col min="10276" max="10278" width="0" style="2" hidden="1" customWidth="1"/>
    <col min="10279" max="10287" width="9" style="2" customWidth="1"/>
    <col min="10288" max="10290" width="0" style="2" hidden="1" customWidth="1"/>
    <col min="10291" max="10293" width="9.42578125" style="2" customWidth="1"/>
    <col min="10294" max="10301" width="0" style="2" hidden="1" customWidth="1"/>
    <col min="10302" max="10302" width="12.140625" style="2" customWidth="1"/>
    <col min="10303" max="10303" width="9.42578125" style="2" customWidth="1"/>
    <col min="10304" max="10492" width="9.140625" style="2"/>
    <col min="10493" max="10493" width="9.42578125" style="2" customWidth="1"/>
    <col min="10494" max="10496" width="7.7109375" style="2" customWidth="1"/>
    <col min="10497" max="10497" width="0" style="2" hidden="1" customWidth="1"/>
    <col min="10498" max="10500" width="26.42578125" style="2" customWidth="1"/>
    <col min="10501" max="10501" width="13.5703125" style="2" customWidth="1"/>
    <col min="10502" max="10502" width="0" style="2" hidden="1" customWidth="1"/>
    <col min="10503" max="10503" width="15.85546875" style="2" customWidth="1"/>
    <col min="10504" max="10506" width="11.140625" style="2" customWidth="1"/>
    <col min="10507" max="10512" width="8" style="2" customWidth="1"/>
    <col min="10513" max="10513" width="0" style="2" hidden="1" customWidth="1"/>
    <col min="10514" max="10517" width="8" style="2" customWidth="1"/>
    <col min="10518" max="10518" width="0" style="2" hidden="1" customWidth="1"/>
    <col min="10519" max="10520" width="10.85546875" style="2" customWidth="1"/>
    <col min="10521" max="10521" width="20.42578125" style="2" customWidth="1"/>
    <col min="10522" max="10522" width="9.140625" style="2"/>
    <col min="10523" max="10526" width="0" style="2" hidden="1" customWidth="1"/>
    <col min="10527" max="10527" width="9.28515625" style="2" customWidth="1"/>
    <col min="10528" max="10528" width="0" style="2" hidden="1" customWidth="1"/>
    <col min="10529" max="10529" width="9.28515625" style="2" customWidth="1"/>
    <col min="10530" max="10530" width="0" style="2" hidden="1" customWidth="1"/>
    <col min="10531" max="10531" width="9.28515625" style="2" customWidth="1"/>
    <col min="10532" max="10534" width="0" style="2" hidden="1" customWidth="1"/>
    <col min="10535" max="10543" width="9" style="2" customWidth="1"/>
    <col min="10544" max="10546" width="0" style="2" hidden="1" customWidth="1"/>
    <col min="10547" max="10549" width="9.42578125" style="2" customWidth="1"/>
    <col min="10550" max="10557" width="0" style="2" hidden="1" customWidth="1"/>
    <col min="10558" max="10558" width="12.140625" style="2" customWidth="1"/>
    <col min="10559" max="10559" width="9.42578125" style="2" customWidth="1"/>
    <col min="10560" max="10748" width="9.140625" style="2"/>
    <col min="10749" max="10749" width="9.42578125" style="2" customWidth="1"/>
    <col min="10750" max="10752" width="7.7109375" style="2" customWidth="1"/>
    <col min="10753" max="10753" width="0" style="2" hidden="1" customWidth="1"/>
    <col min="10754" max="10756" width="26.42578125" style="2" customWidth="1"/>
    <col min="10757" max="10757" width="13.5703125" style="2" customWidth="1"/>
    <col min="10758" max="10758" width="0" style="2" hidden="1" customWidth="1"/>
    <col min="10759" max="10759" width="15.85546875" style="2" customWidth="1"/>
    <col min="10760" max="10762" width="11.140625" style="2" customWidth="1"/>
    <col min="10763" max="10768" width="8" style="2" customWidth="1"/>
    <col min="10769" max="10769" width="0" style="2" hidden="1" customWidth="1"/>
    <col min="10770" max="10773" width="8" style="2" customWidth="1"/>
    <col min="10774" max="10774" width="0" style="2" hidden="1" customWidth="1"/>
    <col min="10775" max="10776" width="10.85546875" style="2" customWidth="1"/>
    <col min="10777" max="10777" width="20.42578125" style="2" customWidth="1"/>
    <col min="10778" max="10778" width="9.140625" style="2"/>
    <col min="10779" max="10782" width="0" style="2" hidden="1" customWidth="1"/>
    <col min="10783" max="10783" width="9.28515625" style="2" customWidth="1"/>
    <col min="10784" max="10784" width="0" style="2" hidden="1" customWidth="1"/>
    <col min="10785" max="10785" width="9.28515625" style="2" customWidth="1"/>
    <col min="10786" max="10786" width="0" style="2" hidden="1" customWidth="1"/>
    <col min="10787" max="10787" width="9.28515625" style="2" customWidth="1"/>
    <col min="10788" max="10790" width="0" style="2" hidden="1" customWidth="1"/>
    <col min="10791" max="10799" width="9" style="2" customWidth="1"/>
    <col min="10800" max="10802" width="0" style="2" hidden="1" customWidth="1"/>
    <col min="10803" max="10805" width="9.42578125" style="2" customWidth="1"/>
    <col min="10806" max="10813" width="0" style="2" hidden="1" customWidth="1"/>
    <col min="10814" max="10814" width="12.140625" style="2" customWidth="1"/>
    <col min="10815" max="10815" width="9.42578125" style="2" customWidth="1"/>
    <col min="10816" max="11004" width="9.140625" style="2"/>
    <col min="11005" max="11005" width="9.42578125" style="2" customWidth="1"/>
    <col min="11006" max="11008" width="7.7109375" style="2" customWidth="1"/>
    <col min="11009" max="11009" width="0" style="2" hidden="1" customWidth="1"/>
    <col min="11010" max="11012" width="26.42578125" style="2" customWidth="1"/>
    <col min="11013" max="11013" width="13.5703125" style="2" customWidth="1"/>
    <col min="11014" max="11014" width="0" style="2" hidden="1" customWidth="1"/>
    <col min="11015" max="11015" width="15.85546875" style="2" customWidth="1"/>
    <col min="11016" max="11018" width="11.140625" style="2" customWidth="1"/>
    <col min="11019" max="11024" width="8" style="2" customWidth="1"/>
    <col min="11025" max="11025" width="0" style="2" hidden="1" customWidth="1"/>
    <col min="11026" max="11029" width="8" style="2" customWidth="1"/>
    <col min="11030" max="11030" width="0" style="2" hidden="1" customWidth="1"/>
    <col min="11031" max="11032" width="10.85546875" style="2" customWidth="1"/>
    <col min="11033" max="11033" width="20.42578125" style="2" customWidth="1"/>
    <col min="11034" max="11034" width="9.140625" style="2"/>
    <col min="11035" max="11038" width="0" style="2" hidden="1" customWidth="1"/>
    <col min="11039" max="11039" width="9.28515625" style="2" customWidth="1"/>
    <col min="11040" max="11040" width="0" style="2" hidden="1" customWidth="1"/>
    <col min="11041" max="11041" width="9.28515625" style="2" customWidth="1"/>
    <col min="11042" max="11042" width="0" style="2" hidden="1" customWidth="1"/>
    <col min="11043" max="11043" width="9.28515625" style="2" customWidth="1"/>
    <col min="11044" max="11046" width="0" style="2" hidden="1" customWidth="1"/>
    <col min="11047" max="11055" width="9" style="2" customWidth="1"/>
    <col min="11056" max="11058" width="0" style="2" hidden="1" customWidth="1"/>
    <col min="11059" max="11061" width="9.42578125" style="2" customWidth="1"/>
    <col min="11062" max="11069" width="0" style="2" hidden="1" customWidth="1"/>
    <col min="11070" max="11070" width="12.140625" style="2" customWidth="1"/>
    <col min="11071" max="11071" width="9.42578125" style="2" customWidth="1"/>
    <col min="11072" max="11260" width="9.140625" style="2"/>
    <col min="11261" max="11261" width="9.42578125" style="2" customWidth="1"/>
    <col min="11262" max="11264" width="7.7109375" style="2" customWidth="1"/>
    <col min="11265" max="11265" width="0" style="2" hidden="1" customWidth="1"/>
    <col min="11266" max="11268" width="26.42578125" style="2" customWidth="1"/>
    <col min="11269" max="11269" width="13.5703125" style="2" customWidth="1"/>
    <col min="11270" max="11270" width="0" style="2" hidden="1" customWidth="1"/>
    <col min="11271" max="11271" width="15.85546875" style="2" customWidth="1"/>
    <col min="11272" max="11274" width="11.140625" style="2" customWidth="1"/>
    <col min="11275" max="11280" width="8" style="2" customWidth="1"/>
    <col min="11281" max="11281" width="0" style="2" hidden="1" customWidth="1"/>
    <col min="11282" max="11285" width="8" style="2" customWidth="1"/>
    <col min="11286" max="11286" width="0" style="2" hidden="1" customWidth="1"/>
    <col min="11287" max="11288" width="10.85546875" style="2" customWidth="1"/>
    <col min="11289" max="11289" width="20.42578125" style="2" customWidth="1"/>
    <col min="11290" max="11290" width="9.140625" style="2"/>
    <col min="11291" max="11294" width="0" style="2" hidden="1" customWidth="1"/>
    <col min="11295" max="11295" width="9.28515625" style="2" customWidth="1"/>
    <col min="11296" max="11296" width="0" style="2" hidden="1" customWidth="1"/>
    <col min="11297" max="11297" width="9.28515625" style="2" customWidth="1"/>
    <col min="11298" max="11298" width="0" style="2" hidden="1" customWidth="1"/>
    <col min="11299" max="11299" width="9.28515625" style="2" customWidth="1"/>
    <col min="11300" max="11302" width="0" style="2" hidden="1" customWidth="1"/>
    <col min="11303" max="11311" width="9" style="2" customWidth="1"/>
    <col min="11312" max="11314" width="0" style="2" hidden="1" customWidth="1"/>
    <col min="11315" max="11317" width="9.42578125" style="2" customWidth="1"/>
    <col min="11318" max="11325" width="0" style="2" hidden="1" customWidth="1"/>
    <col min="11326" max="11326" width="12.140625" style="2" customWidth="1"/>
    <col min="11327" max="11327" width="9.42578125" style="2" customWidth="1"/>
    <col min="11328" max="11516" width="9.140625" style="2"/>
    <col min="11517" max="11517" width="9.42578125" style="2" customWidth="1"/>
    <col min="11518" max="11520" width="7.7109375" style="2" customWidth="1"/>
    <col min="11521" max="11521" width="0" style="2" hidden="1" customWidth="1"/>
    <col min="11522" max="11524" width="26.42578125" style="2" customWidth="1"/>
    <col min="11525" max="11525" width="13.5703125" style="2" customWidth="1"/>
    <col min="11526" max="11526" width="0" style="2" hidden="1" customWidth="1"/>
    <col min="11527" max="11527" width="15.85546875" style="2" customWidth="1"/>
    <col min="11528" max="11530" width="11.140625" style="2" customWidth="1"/>
    <col min="11531" max="11536" width="8" style="2" customWidth="1"/>
    <col min="11537" max="11537" width="0" style="2" hidden="1" customWidth="1"/>
    <col min="11538" max="11541" width="8" style="2" customWidth="1"/>
    <col min="11542" max="11542" width="0" style="2" hidden="1" customWidth="1"/>
    <col min="11543" max="11544" width="10.85546875" style="2" customWidth="1"/>
    <col min="11545" max="11545" width="20.42578125" style="2" customWidth="1"/>
    <col min="11546" max="11546" width="9.140625" style="2"/>
    <col min="11547" max="11550" width="0" style="2" hidden="1" customWidth="1"/>
    <col min="11551" max="11551" width="9.28515625" style="2" customWidth="1"/>
    <col min="11552" max="11552" width="0" style="2" hidden="1" customWidth="1"/>
    <col min="11553" max="11553" width="9.28515625" style="2" customWidth="1"/>
    <col min="11554" max="11554" width="0" style="2" hidden="1" customWidth="1"/>
    <col min="11555" max="11555" width="9.28515625" style="2" customWidth="1"/>
    <col min="11556" max="11558" width="0" style="2" hidden="1" customWidth="1"/>
    <col min="11559" max="11567" width="9" style="2" customWidth="1"/>
    <col min="11568" max="11570" width="0" style="2" hidden="1" customWidth="1"/>
    <col min="11571" max="11573" width="9.42578125" style="2" customWidth="1"/>
    <col min="11574" max="11581" width="0" style="2" hidden="1" customWidth="1"/>
    <col min="11582" max="11582" width="12.140625" style="2" customWidth="1"/>
    <col min="11583" max="11583" width="9.42578125" style="2" customWidth="1"/>
    <col min="11584" max="11772" width="9.140625" style="2"/>
    <col min="11773" max="11773" width="9.42578125" style="2" customWidth="1"/>
    <col min="11774" max="11776" width="7.7109375" style="2" customWidth="1"/>
    <col min="11777" max="11777" width="0" style="2" hidden="1" customWidth="1"/>
    <col min="11778" max="11780" width="26.42578125" style="2" customWidth="1"/>
    <col min="11781" max="11781" width="13.5703125" style="2" customWidth="1"/>
    <col min="11782" max="11782" width="0" style="2" hidden="1" customWidth="1"/>
    <col min="11783" max="11783" width="15.85546875" style="2" customWidth="1"/>
    <col min="11784" max="11786" width="11.140625" style="2" customWidth="1"/>
    <col min="11787" max="11792" width="8" style="2" customWidth="1"/>
    <col min="11793" max="11793" width="0" style="2" hidden="1" customWidth="1"/>
    <col min="11794" max="11797" width="8" style="2" customWidth="1"/>
    <col min="11798" max="11798" width="0" style="2" hidden="1" customWidth="1"/>
    <col min="11799" max="11800" width="10.85546875" style="2" customWidth="1"/>
    <col min="11801" max="11801" width="20.42578125" style="2" customWidth="1"/>
    <col min="11802" max="11802" width="9.140625" style="2"/>
    <col min="11803" max="11806" width="0" style="2" hidden="1" customWidth="1"/>
    <col min="11807" max="11807" width="9.28515625" style="2" customWidth="1"/>
    <col min="11808" max="11808" width="0" style="2" hidden="1" customWidth="1"/>
    <col min="11809" max="11809" width="9.28515625" style="2" customWidth="1"/>
    <col min="11810" max="11810" width="0" style="2" hidden="1" customWidth="1"/>
    <col min="11811" max="11811" width="9.28515625" style="2" customWidth="1"/>
    <col min="11812" max="11814" width="0" style="2" hidden="1" customWidth="1"/>
    <col min="11815" max="11823" width="9" style="2" customWidth="1"/>
    <col min="11824" max="11826" width="0" style="2" hidden="1" customWidth="1"/>
    <col min="11827" max="11829" width="9.42578125" style="2" customWidth="1"/>
    <col min="11830" max="11837" width="0" style="2" hidden="1" customWidth="1"/>
    <col min="11838" max="11838" width="12.140625" style="2" customWidth="1"/>
    <col min="11839" max="11839" width="9.42578125" style="2" customWidth="1"/>
    <col min="11840" max="12028" width="9.140625" style="2"/>
    <col min="12029" max="12029" width="9.42578125" style="2" customWidth="1"/>
    <col min="12030" max="12032" width="7.7109375" style="2" customWidth="1"/>
    <col min="12033" max="12033" width="0" style="2" hidden="1" customWidth="1"/>
    <col min="12034" max="12036" width="26.42578125" style="2" customWidth="1"/>
    <col min="12037" max="12037" width="13.5703125" style="2" customWidth="1"/>
    <col min="12038" max="12038" width="0" style="2" hidden="1" customWidth="1"/>
    <col min="12039" max="12039" width="15.85546875" style="2" customWidth="1"/>
    <col min="12040" max="12042" width="11.140625" style="2" customWidth="1"/>
    <col min="12043" max="12048" width="8" style="2" customWidth="1"/>
    <col min="12049" max="12049" width="0" style="2" hidden="1" customWidth="1"/>
    <col min="12050" max="12053" width="8" style="2" customWidth="1"/>
    <col min="12054" max="12054" width="0" style="2" hidden="1" customWidth="1"/>
    <col min="12055" max="12056" width="10.85546875" style="2" customWidth="1"/>
    <col min="12057" max="12057" width="20.42578125" style="2" customWidth="1"/>
    <col min="12058" max="12058" width="9.140625" style="2"/>
    <col min="12059" max="12062" width="0" style="2" hidden="1" customWidth="1"/>
    <col min="12063" max="12063" width="9.28515625" style="2" customWidth="1"/>
    <col min="12064" max="12064" width="0" style="2" hidden="1" customWidth="1"/>
    <col min="12065" max="12065" width="9.28515625" style="2" customWidth="1"/>
    <col min="12066" max="12066" width="0" style="2" hidden="1" customWidth="1"/>
    <col min="12067" max="12067" width="9.28515625" style="2" customWidth="1"/>
    <col min="12068" max="12070" width="0" style="2" hidden="1" customWidth="1"/>
    <col min="12071" max="12079" width="9" style="2" customWidth="1"/>
    <col min="12080" max="12082" width="0" style="2" hidden="1" customWidth="1"/>
    <col min="12083" max="12085" width="9.42578125" style="2" customWidth="1"/>
    <col min="12086" max="12093" width="0" style="2" hidden="1" customWidth="1"/>
    <col min="12094" max="12094" width="12.140625" style="2" customWidth="1"/>
    <col min="12095" max="12095" width="9.42578125" style="2" customWidth="1"/>
    <col min="12096" max="12284" width="9.140625" style="2"/>
    <col min="12285" max="12285" width="9.42578125" style="2" customWidth="1"/>
    <col min="12286" max="12288" width="7.7109375" style="2" customWidth="1"/>
    <col min="12289" max="12289" width="0" style="2" hidden="1" customWidth="1"/>
    <col min="12290" max="12292" width="26.42578125" style="2" customWidth="1"/>
    <col min="12293" max="12293" width="13.5703125" style="2" customWidth="1"/>
    <col min="12294" max="12294" width="0" style="2" hidden="1" customWidth="1"/>
    <col min="12295" max="12295" width="15.85546875" style="2" customWidth="1"/>
    <col min="12296" max="12298" width="11.140625" style="2" customWidth="1"/>
    <col min="12299" max="12304" width="8" style="2" customWidth="1"/>
    <col min="12305" max="12305" width="0" style="2" hidden="1" customWidth="1"/>
    <col min="12306" max="12309" width="8" style="2" customWidth="1"/>
    <col min="12310" max="12310" width="0" style="2" hidden="1" customWidth="1"/>
    <col min="12311" max="12312" width="10.85546875" style="2" customWidth="1"/>
    <col min="12313" max="12313" width="20.42578125" style="2" customWidth="1"/>
    <col min="12314" max="12314" width="9.140625" style="2"/>
    <col min="12315" max="12318" width="0" style="2" hidden="1" customWidth="1"/>
    <col min="12319" max="12319" width="9.28515625" style="2" customWidth="1"/>
    <col min="12320" max="12320" width="0" style="2" hidden="1" customWidth="1"/>
    <col min="12321" max="12321" width="9.28515625" style="2" customWidth="1"/>
    <col min="12322" max="12322" width="0" style="2" hidden="1" customWidth="1"/>
    <col min="12323" max="12323" width="9.28515625" style="2" customWidth="1"/>
    <col min="12324" max="12326" width="0" style="2" hidden="1" customWidth="1"/>
    <col min="12327" max="12335" width="9" style="2" customWidth="1"/>
    <col min="12336" max="12338" width="0" style="2" hidden="1" customWidth="1"/>
    <col min="12339" max="12341" width="9.42578125" style="2" customWidth="1"/>
    <col min="12342" max="12349" width="0" style="2" hidden="1" customWidth="1"/>
    <col min="12350" max="12350" width="12.140625" style="2" customWidth="1"/>
    <col min="12351" max="12351" width="9.42578125" style="2" customWidth="1"/>
    <col min="12352" max="12540" width="9.140625" style="2"/>
    <col min="12541" max="12541" width="9.42578125" style="2" customWidth="1"/>
    <col min="12542" max="12544" width="7.7109375" style="2" customWidth="1"/>
    <col min="12545" max="12545" width="0" style="2" hidden="1" customWidth="1"/>
    <col min="12546" max="12548" width="26.42578125" style="2" customWidth="1"/>
    <col min="12549" max="12549" width="13.5703125" style="2" customWidth="1"/>
    <col min="12550" max="12550" width="0" style="2" hidden="1" customWidth="1"/>
    <col min="12551" max="12551" width="15.85546875" style="2" customWidth="1"/>
    <col min="12552" max="12554" width="11.140625" style="2" customWidth="1"/>
    <col min="12555" max="12560" width="8" style="2" customWidth="1"/>
    <col min="12561" max="12561" width="0" style="2" hidden="1" customWidth="1"/>
    <col min="12562" max="12565" width="8" style="2" customWidth="1"/>
    <col min="12566" max="12566" width="0" style="2" hidden="1" customWidth="1"/>
    <col min="12567" max="12568" width="10.85546875" style="2" customWidth="1"/>
    <col min="12569" max="12569" width="20.42578125" style="2" customWidth="1"/>
    <col min="12570" max="12570" width="9.140625" style="2"/>
    <col min="12571" max="12574" width="0" style="2" hidden="1" customWidth="1"/>
    <col min="12575" max="12575" width="9.28515625" style="2" customWidth="1"/>
    <col min="12576" max="12576" width="0" style="2" hidden="1" customWidth="1"/>
    <col min="12577" max="12577" width="9.28515625" style="2" customWidth="1"/>
    <col min="12578" max="12578" width="0" style="2" hidden="1" customWidth="1"/>
    <col min="12579" max="12579" width="9.28515625" style="2" customWidth="1"/>
    <col min="12580" max="12582" width="0" style="2" hidden="1" customWidth="1"/>
    <col min="12583" max="12591" width="9" style="2" customWidth="1"/>
    <col min="12592" max="12594" width="0" style="2" hidden="1" customWidth="1"/>
    <col min="12595" max="12597" width="9.42578125" style="2" customWidth="1"/>
    <col min="12598" max="12605" width="0" style="2" hidden="1" customWidth="1"/>
    <col min="12606" max="12606" width="12.140625" style="2" customWidth="1"/>
    <col min="12607" max="12607" width="9.42578125" style="2" customWidth="1"/>
    <col min="12608" max="12796" width="9.140625" style="2"/>
    <col min="12797" max="12797" width="9.42578125" style="2" customWidth="1"/>
    <col min="12798" max="12800" width="7.7109375" style="2" customWidth="1"/>
    <col min="12801" max="12801" width="0" style="2" hidden="1" customWidth="1"/>
    <col min="12802" max="12804" width="26.42578125" style="2" customWidth="1"/>
    <col min="12805" max="12805" width="13.5703125" style="2" customWidth="1"/>
    <col min="12806" max="12806" width="0" style="2" hidden="1" customWidth="1"/>
    <col min="12807" max="12807" width="15.85546875" style="2" customWidth="1"/>
    <col min="12808" max="12810" width="11.140625" style="2" customWidth="1"/>
    <col min="12811" max="12816" width="8" style="2" customWidth="1"/>
    <col min="12817" max="12817" width="0" style="2" hidden="1" customWidth="1"/>
    <col min="12818" max="12821" width="8" style="2" customWidth="1"/>
    <col min="12822" max="12822" width="0" style="2" hidden="1" customWidth="1"/>
    <col min="12823" max="12824" width="10.85546875" style="2" customWidth="1"/>
    <col min="12825" max="12825" width="20.42578125" style="2" customWidth="1"/>
    <col min="12826" max="12826" width="9.140625" style="2"/>
    <col min="12827" max="12830" width="0" style="2" hidden="1" customWidth="1"/>
    <col min="12831" max="12831" width="9.28515625" style="2" customWidth="1"/>
    <col min="12832" max="12832" width="0" style="2" hidden="1" customWidth="1"/>
    <col min="12833" max="12833" width="9.28515625" style="2" customWidth="1"/>
    <col min="12834" max="12834" width="0" style="2" hidden="1" customWidth="1"/>
    <col min="12835" max="12835" width="9.28515625" style="2" customWidth="1"/>
    <col min="12836" max="12838" width="0" style="2" hidden="1" customWidth="1"/>
    <col min="12839" max="12847" width="9" style="2" customWidth="1"/>
    <col min="12848" max="12850" width="0" style="2" hidden="1" customWidth="1"/>
    <col min="12851" max="12853" width="9.42578125" style="2" customWidth="1"/>
    <col min="12854" max="12861" width="0" style="2" hidden="1" customWidth="1"/>
    <col min="12862" max="12862" width="12.140625" style="2" customWidth="1"/>
    <col min="12863" max="12863" width="9.42578125" style="2" customWidth="1"/>
    <col min="12864" max="13052" width="9.140625" style="2"/>
    <col min="13053" max="13053" width="9.42578125" style="2" customWidth="1"/>
    <col min="13054" max="13056" width="7.7109375" style="2" customWidth="1"/>
    <col min="13057" max="13057" width="0" style="2" hidden="1" customWidth="1"/>
    <col min="13058" max="13060" width="26.42578125" style="2" customWidth="1"/>
    <col min="13061" max="13061" width="13.5703125" style="2" customWidth="1"/>
    <col min="13062" max="13062" width="0" style="2" hidden="1" customWidth="1"/>
    <col min="13063" max="13063" width="15.85546875" style="2" customWidth="1"/>
    <col min="13064" max="13066" width="11.140625" style="2" customWidth="1"/>
    <col min="13067" max="13072" width="8" style="2" customWidth="1"/>
    <col min="13073" max="13073" width="0" style="2" hidden="1" customWidth="1"/>
    <col min="13074" max="13077" width="8" style="2" customWidth="1"/>
    <col min="13078" max="13078" width="0" style="2" hidden="1" customWidth="1"/>
    <col min="13079" max="13080" width="10.85546875" style="2" customWidth="1"/>
    <col min="13081" max="13081" width="20.42578125" style="2" customWidth="1"/>
    <col min="13082" max="13082" width="9.140625" style="2"/>
    <col min="13083" max="13086" width="0" style="2" hidden="1" customWidth="1"/>
    <col min="13087" max="13087" width="9.28515625" style="2" customWidth="1"/>
    <col min="13088" max="13088" width="0" style="2" hidden="1" customWidth="1"/>
    <col min="13089" max="13089" width="9.28515625" style="2" customWidth="1"/>
    <col min="13090" max="13090" width="0" style="2" hidden="1" customWidth="1"/>
    <col min="13091" max="13091" width="9.28515625" style="2" customWidth="1"/>
    <col min="13092" max="13094" width="0" style="2" hidden="1" customWidth="1"/>
    <col min="13095" max="13103" width="9" style="2" customWidth="1"/>
    <col min="13104" max="13106" width="0" style="2" hidden="1" customWidth="1"/>
    <col min="13107" max="13109" width="9.42578125" style="2" customWidth="1"/>
    <col min="13110" max="13117" width="0" style="2" hidden="1" customWidth="1"/>
    <col min="13118" max="13118" width="12.140625" style="2" customWidth="1"/>
    <col min="13119" max="13119" width="9.42578125" style="2" customWidth="1"/>
    <col min="13120" max="13308" width="9.140625" style="2"/>
    <col min="13309" max="13309" width="9.42578125" style="2" customWidth="1"/>
    <col min="13310" max="13312" width="7.7109375" style="2" customWidth="1"/>
    <col min="13313" max="13313" width="0" style="2" hidden="1" customWidth="1"/>
    <col min="13314" max="13316" width="26.42578125" style="2" customWidth="1"/>
    <col min="13317" max="13317" width="13.5703125" style="2" customWidth="1"/>
    <col min="13318" max="13318" width="0" style="2" hidden="1" customWidth="1"/>
    <col min="13319" max="13319" width="15.85546875" style="2" customWidth="1"/>
    <col min="13320" max="13322" width="11.140625" style="2" customWidth="1"/>
    <col min="13323" max="13328" width="8" style="2" customWidth="1"/>
    <col min="13329" max="13329" width="0" style="2" hidden="1" customWidth="1"/>
    <col min="13330" max="13333" width="8" style="2" customWidth="1"/>
    <col min="13334" max="13334" width="0" style="2" hidden="1" customWidth="1"/>
    <col min="13335" max="13336" width="10.85546875" style="2" customWidth="1"/>
    <col min="13337" max="13337" width="20.42578125" style="2" customWidth="1"/>
    <col min="13338" max="13338" width="9.140625" style="2"/>
    <col min="13339" max="13342" width="0" style="2" hidden="1" customWidth="1"/>
    <col min="13343" max="13343" width="9.28515625" style="2" customWidth="1"/>
    <col min="13344" max="13344" width="0" style="2" hidden="1" customWidth="1"/>
    <col min="13345" max="13345" width="9.28515625" style="2" customWidth="1"/>
    <col min="13346" max="13346" width="0" style="2" hidden="1" customWidth="1"/>
    <col min="13347" max="13347" width="9.28515625" style="2" customWidth="1"/>
    <col min="13348" max="13350" width="0" style="2" hidden="1" customWidth="1"/>
    <col min="13351" max="13359" width="9" style="2" customWidth="1"/>
    <col min="13360" max="13362" width="0" style="2" hidden="1" customWidth="1"/>
    <col min="13363" max="13365" width="9.42578125" style="2" customWidth="1"/>
    <col min="13366" max="13373" width="0" style="2" hidden="1" customWidth="1"/>
    <col min="13374" max="13374" width="12.140625" style="2" customWidth="1"/>
    <col min="13375" max="13375" width="9.42578125" style="2" customWidth="1"/>
    <col min="13376" max="13564" width="9.140625" style="2"/>
    <col min="13565" max="13565" width="9.42578125" style="2" customWidth="1"/>
    <col min="13566" max="13568" width="7.7109375" style="2" customWidth="1"/>
    <col min="13569" max="13569" width="0" style="2" hidden="1" customWidth="1"/>
    <col min="13570" max="13572" width="26.42578125" style="2" customWidth="1"/>
    <col min="13573" max="13573" width="13.5703125" style="2" customWidth="1"/>
    <col min="13574" max="13574" width="0" style="2" hidden="1" customWidth="1"/>
    <col min="13575" max="13575" width="15.85546875" style="2" customWidth="1"/>
    <col min="13576" max="13578" width="11.140625" style="2" customWidth="1"/>
    <col min="13579" max="13584" width="8" style="2" customWidth="1"/>
    <col min="13585" max="13585" width="0" style="2" hidden="1" customWidth="1"/>
    <col min="13586" max="13589" width="8" style="2" customWidth="1"/>
    <col min="13590" max="13590" width="0" style="2" hidden="1" customWidth="1"/>
    <col min="13591" max="13592" width="10.85546875" style="2" customWidth="1"/>
    <col min="13593" max="13593" width="20.42578125" style="2" customWidth="1"/>
    <col min="13594" max="13594" width="9.140625" style="2"/>
    <col min="13595" max="13598" width="0" style="2" hidden="1" customWidth="1"/>
    <col min="13599" max="13599" width="9.28515625" style="2" customWidth="1"/>
    <col min="13600" max="13600" width="0" style="2" hidden="1" customWidth="1"/>
    <col min="13601" max="13601" width="9.28515625" style="2" customWidth="1"/>
    <col min="13602" max="13602" width="0" style="2" hidden="1" customWidth="1"/>
    <col min="13603" max="13603" width="9.28515625" style="2" customWidth="1"/>
    <col min="13604" max="13606" width="0" style="2" hidden="1" customWidth="1"/>
    <col min="13607" max="13615" width="9" style="2" customWidth="1"/>
    <col min="13616" max="13618" width="0" style="2" hidden="1" customWidth="1"/>
    <col min="13619" max="13621" width="9.42578125" style="2" customWidth="1"/>
    <col min="13622" max="13629" width="0" style="2" hidden="1" customWidth="1"/>
    <col min="13630" max="13630" width="12.140625" style="2" customWidth="1"/>
    <col min="13631" max="13631" width="9.42578125" style="2" customWidth="1"/>
    <col min="13632" max="13820" width="9.140625" style="2"/>
    <col min="13821" max="13821" width="9.42578125" style="2" customWidth="1"/>
    <col min="13822" max="13824" width="7.7109375" style="2" customWidth="1"/>
    <col min="13825" max="13825" width="0" style="2" hidden="1" customWidth="1"/>
    <col min="13826" max="13828" width="26.42578125" style="2" customWidth="1"/>
    <col min="13829" max="13829" width="13.5703125" style="2" customWidth="1"/>
    <col min="13830" max="13830" width="0" style="2" hidden="1" customWidth="1"/>
    <col min="13831" max="13831" width="15.85546875" style="2" customWidth="1"/>
    <col min="13832" max="13834" width="11.140625" style="2" customWidth="1"/>
    <col min="13835" max="13840" width="8" style="2" customWidth="1"/>
    <col min="13841" max="13841" width="0" style="2" hidden="1" customWidth="1"/>
    <col min="13842" max="13845" width="8" style="2" customWidth="1"/>
    <col min="13846" max="13846" width="0" style="2" hidden="1" customWidth="1"/>
    <col min="13847" max="13848" width="10.85546875" style="2" customWidth="1"/>
    <col min="13849" max="13849" width="20.42578125" style="2" customWidth="1"/>
    <col min="13850" max="13850" width="9.140625" style="2"/>
    <col min="13851" max="13854" width="0" style="2" hidden="1" customWidth="1"/>
    <col min="13855" max="13855" width="9.28515625" style="2" customWidth="1"/>
    <col min="13856" max="13856" width="0" style="2" hidden="1" customWidth="1"/>
    <col min="13857" max="13857" width="9.28515625" style="2" customWidth="1"/>
    <col min="13858" max="13858" width="0" style="2" hidden="1" customWidth="1"/>
    <col min="13859" max="13859" width="9.28515625" style="2" customWidth="1"/>
    <col min="13860" max="13862" width="0" style="2" hidden="1" customWidth="1"/>
    <col min="13863" max="13871" width="9" style="2" customWidth="1"/>
    <col min="13872" max="13874" width="0" style="2" hidden="1" customWidth="1"/>
    <col min="13875" max="13877" width="9.42578125" style="2" customWidth="1"/>
    <col min="13878" max="13885" width="0" style="2" hidden="1" customWidth="1"/>
    <col min="13886" max="13886" width="12.140625" style="2" customWidth="1"/>
    <col min="13887" max="13887" width="9.42578125" style="2" customWidth="1"/>
    <col min="13888" max="14076" width="9.140625" style="2"/>
    <col min="14077" max="14077" width="9.42578125" style="2" customWidth="1"/>
    <col min="14078" max="14080" width="7.7109375" style="2" customWidth="1"/>
    <col min="14081" max="14081" width="0" style="2" hidden="1" customWidth="1"/>
    <col min="14082" max="14084" width="26.42578125" style="2" customWidth="1"/>
    <col min="14085" max="14085" width="13.5703125" style="2" customWidth="1"/>
    <col min="14086" max="14086" width="0" style="2" hidden="1" customWidth="1"/>
    <col min="14087" max="14087" width="15.85546875" style="2" customWidth="1"/>
    <col min="14088" max="14090" width="11.140625" style="2" customWidth="1"/>
    <col min="14091" max="14096" width="8" style="2" customWidth="1"/>
    <col min="14097" max="14097" width="0" style="2" hidden="1" customWidth="1"/>
    <col min="14098" max="14101" width="8" style="2" customWidth="1"/>
    <col min="14102" max="14102" width="0" style="2" hidden="1" customWidth="1"/>
    <col min="14103" max="14104" width="10.85546875" style="2" customWidth="1"/>
    <col min="14105" max="14105" width="20.42578125" style="2" customWidth="1"/>
    <col min="14106" max="14106" width="9.140625" style="2"/>
    <col min="14107" max="14110" width="0" style="2" hidden="1" customWidth="1"/>
    <col min="14111" max="14111" width="9.28515625" style="2" customWidth="1"/>
    <col min="14112" max="14112" width="0" style="2" hidden="1" customWidth="1"/>
    <col min="14113" max="14113" width="9.28515625" style="2" customWidth="1"/>
    <col min="14114" max="14114" width="0" style="2" hidden="1" customWidth="1"/>
    <col min="14115" max="14115" width="9.28515625" style="2" customWidth="1"/>
    <col min="14116" max="14118" width="0" style="2" hidden="1" customWidth="1"/>
    <col min="14119" max="14127" width="9" style="2" customWidth="1"/>
    <col min="14128" max="14130" width="0" style="2" hidden="1" customWidth="1"/>
    <col min="14131" max="14133" width="9.42578125" style="2" customWidth="1"/>
    <col min="14134" max="14141" width="0" style="2" hidden="1" customWidth="1"/>
    <col min="14142" max="14142" width="12.140625" style="2" customWidth="1"/>
    <col min="14143" max="14143" width="9.42578125" style="2" customWidth="1"/>
    <col min="14144" max="14332" width="9.140625" style="2"/>
    <col min="14333" max="14333" width="9.42578125" style="2" customWidth="1"/>
    <col min="14334" max="14336" width="7.7109375" style="2" customWidth="1"/>
    <col min="14337" max="14337" width="0" style="2" hidden="1" customWidth="1"/>
    <col min="14338" max="14340" width="26.42578125" style="2" customWidth="1"/>
    <col min="14341" max="14341" width="13.5703125" style="2" customWidth="1"/>
    <col min="14342" max="14342" width="0" style="2" hidden="1" customWidth="1"/>
    <col min="14343" max="14343" width="15.85546875" style="2" customWidth="1"/>
    <col min="14344" max="14346" width="11.140625" style="2" customWidth="1"/>
    <col min="14347" max="14352" width="8" style="2" customWidth="1"/>
    <col min="14353" max="14353" width="0" style="2" hidden="1" customWidth="1"/>
    <col min="14354" max="14357" width="8" style="2" customWidth="1"/>
    <col min="14358" max="14358" width="0" style="2" hidden="1" customWidth="1"/>
    <col min="14359" max="14360" width="10.85546875" style="2" customWidth="1"/>
    <col min="14361" max="14361" width="20.42578125" style="2" customWidth="1"/>
    <col min="14362" max="14362" width="9.140625" style="2"/>
    <col min="14363" max="14366" width="0" style="2" hidden="1" customWidth="1"/>
    <col min="14367" max="14367" width="9.28515625" style="2" customWidth="1"/>
    <col min="14368" max="14368" width="0" style="2" hidden="1" customWidth="1"/>
    <col min="14369" max="14369" width="9.28515625" style="2" customWidth="1"/>
    <col min="14370" max="14370" width="0" style="2" hidden="1" customWidth="1"/>
    <col min="14371" max="14371" width="9.28515625" style="2" customWidth="1"/>
    <col min="14372" max="14374" width="0" style="2" hidden="1" customWidth="1"/>
    <col min="14375" max="14383" width="9" style="2" customWidth="1"/>
    <col min="14384" max="14386" width="0" style="2" hidden="1" customWidth="1"/>
    <col min="14387" max="14389" width="9.42578125" style="2" customWidth="1"/>
    <col min="14390" max="14397" width="0" style="2" hidden="1" customWidth="1"/>
    <col min="14398" max="14398" width="12.140625" style="2" customWidth="1"/>
    <col min="14399" max="14399" width="9.42578125" style="2" customWidth="1"/>
    <col min="14400" max="14588" width="9.140625" style="2"/>
    <col min="14589" max="14589" width="9.42578125" style="2" customWidth="1"/>
    <col min="14590" max="14592" width="7.7109375" style="2" customWidth="1"/>
    <col min="14593" max="14593" width="0" style="2" hidden="1" customWidth="1"/>
    <col min="14594" max="14596" width="26.42578125" style="2" customWidth="1"/>
    <col min="14597" max="14597" width="13.5703125" style="2" customWidth="1"/>
    <col min="14598" max="14598" width="0" style="2" hidden="1" customWidth="1"/>
    <col min="14599" max="14599" width="15.85546875" style="2" customWidth="1"/>
    <col min="14600" max="14602" width="11.140625" style="2" customWidth="1"/>
    <col min="14603" max="14608" width="8" style="2" customWidth="1"/>
    <col min="14609" max="14609" width="0" style="2" hidden="1" customWidth="1"/>
    <col min="14610" max="14613" width="8" style="2" customWidth="1"/>
    <col min="14614" max="14614" width="0" style="2" hidden="1" customWidth="1"/>
    <col min="14615" max="14616" width="10.85546875" style="2" customWidth="1"/>
    <col min="14617" max="14617" width="20.42578125" style="2" customWidth="1"/>
    <col min="14618" max="14618" width="9.140625" style="2"/>
    <col min="14619" max="14622" width="0" style="2" hidden="1" customWidth="1"/>
    <col min="14623" max="14623" width="9.28515625" style="2" customWidth="1"/>
    <col min="14624" max="14624" width="0" style="2" hidden="1" customWidth="1"/>
    <col min="14625" max="14625" width="9.28515625" style="2" customWidth="1"/>
    <col min="14626" max="14626" width="0" style="2" hidden="1" customWidth="1"/>
    <col min="14627" max="14627" width="9.28515625" style="2" customWidth="1"/>
    <col min="14628" max="14630" width="0" style="2" hidden="1" customWidth="1"/>
    <col min="14631" max="14639" width="9" style="2" customWidth="1"/>
    <col min="14640" max="14642" width="0" style="2" hidden="1" customWidth="1"/>
    <col min="14643" max="14645" width="9.42578125" style="2" customWidth="1"/>
    <col min="14646" max="14653" width="0" style="2" hidden="1" customWidth="1"/>
    <col min="14654" max="14654" width="12.140625" style="2" customWidth="1"/>
    <col min="14655" max="14655" width="9.42578125" style="2" customWidth="1"/>
    <col min="14656" max="14844" width="9.140625" style="2"/>
    <col min="14845" max="14845" width="9.42578125" style="2" customWidth="1"/>
    <col min="14846" max="14848" width="7.7109375" style="2" customWidth="1"/>
    <col min="14849" max="14849" width="0" style="2" hidden="1" customWidth="1"/>
    <col min="14850" max="14852" width="26.42578125" style="2" customWidth="1"/>
    <col min="14853" max="14853" width="13.5703125" style="2" customWidth="1"/>
    <col min="14854" max="14854" width="0" style="2" hidden="1" customWidth="1"/>
    <col min="14855" max="14855" width="15.85546875" style="2" customWidth="1"/>
    <col min="14856" max="14858" width="11.140625" style="2" customWidth="1"/>
    <col min="14859" max="14864" width="8" style="2" customWidth="1"/>
    <col min="14865" max="14865" width="0" style="2" hidden="1" customWidth="1"/>
    <col min="14866" max="14869" width="8" style="2" customWidth="1"/>
    <col min="14870" max="14870" width="0" style="2" hidden="1" customWidth="1"/>
    <col min="14871" max="14872" width="10.85546875" style="2" customWidth="1"/>
    <col min="14873" max="14873" width="20.42578125" style="2" customWidth="1"/>
    <col min="14874" max="14874" width="9.140625" style="2"/>
    <col min="14875" max="14878" width="0" style="2" hidden="1" customWidth="1"/>
    <col min="14879" max="14879" width="9.28515625" style="2" customWidth="1"/>
    <col min="14880" max="14880" width="0" style="2" hidden="1" customWidth="1"/>
    <col min="14881" max="14881" width="9.28515625" style="2" customWidth="1"/>
    <col min="14882" max="14882" width="0" style="2" hidden="1" customWidth="1"/>
    <col min="14883" max="14883" width="9.28515625" style="2" customWidth="1"/>
    <col min="14884" max="14886" width="0" style="2" hidden="1" customWidth="1"/>
    <col min="14887" max="14895" width="9" style="2" customWidth="1"/>
    <col min="14896" max="14898" width="0" style="2" hidden="1" customWidth="1"/>
    <col min="14899" max="14901" width="9.42578125" style="2" customWidth="1"/>
    <col min="14902" max="14909" width="0" style="2" hidden="1" customWidth="1"/>
    <col min="14910" max="14910" width="12.140625" style="2" customWidth="1"/>
    <col min="14911" max="14911" width="9.42578125" style="2" customWidth="1"/>
    <col min="14912" max="15100" width="9.140625" style="2"/>
    <col min="15101" max="15101" width="9.42578125" style="2" customWidth="1"/>
    <col min="15102" max="15104" width="7.7109375" style="2" customWidth="1"/>
    <col min="15105" max="15105" width="0" style="2" hidden="1" customWidth="1"/>
    <col min="15106" max="15108" width="26.42578125" style="2" customWidth="1"/>
    <col min="15109" max="15109" width="13.5703125" style="2" customWidth="1"/>
    <col min="15110" max="15110" width="0" style="2" hidden="1" customWidth="1"/>
    <col min="15111" max="15111" width="15.85546875" style="2" customWidth="1"/>
    <col min="15112" max="15114" width="11.140625" style="2" customWidth="1"/>
    <col min="15115" max="15120" width="8" style="2" customWidth="1"/>
    <col min="15121" max="15121" width="0" style="2" hidden="1" customWidth="1"/>
    <col min="15122" max="15125" width="8" style="2" customWidth="1"/>
    <col min="15126" max="15126" width="0" style="2" hidden="1" customWidth="1"/>
    <col min="15127" max="15128" width="10.85546875" style="2" customWidth="1"/>
    <col min="15129" max="15129" width="20.42578125" style="2" customWidth="1"/>
    <col min="15130" max="15130" width="9.140625" style="2"/>
    <col min="15131" max="15134" width="0" style="2" hidden="1" customWidth="1"/>
    <col min="15135" max="15135" width="9.28515625" style="2" customWidth="1"/>
    <col min="15136" max="15136" width="0" style="2" hidden="1" customWidth="1"/>
    <col min="15137" max="15137" width="9.28515625" style="2" customWidth="1"/>
    <col min="15138" max="15138" width="0" style="2" hidden="1" customWidth="1"/>
    <col min="15139" max="15139" width="9.28515625" style="2" customWidth="1"/>
    <col min="15140" max="15142" width="0" style="2" hidden="1" customWidth="1"/>
    <col min="15143" max="15151" width="9" style="2" customWidth="1"/>
    <col min="15152" max="15154" width="0" style="2" hidden="1" customWidth="1"/>
    <col min="15155" max="15157" width="9.42578125" style="2" customWidth="1"/>
    <col min="15158" max="15165" width="0" style="2" hidden="1" customWidth="1"/>
    <col min="15166" max="15166" width="12.140625" style="2" customWidth="1"/>
    <col min="15167" max="15167" width="9.42578125" style="2" customWidth="1"/>
    <col min="15168" max="15356" width="9.140625" style="2"/>
    <col min="15357" max="15357" width="9.42578125" style="2" customWidth="1"/>
    <col min="15358" max="15360" width="7.7109375" style="2" customWidth="1"/>
    <col min="15361" max="15361" width="0" style="2" hidden="1" customWidth="1"/>
    <col min="15362" max="15364" width="26.42578125" style="2" customWidth="1"/>
    <col min="15365" max="15365" width="13.5703125" style="2" customWidth="1"/>
    <col min="15366" max="15366" width="0" style="2" hidden="1" customWidth="1"/>
    <col min="15367" max="15367" width="15.85546875" style="2" customWidth="1"/>
    <col min="15368" max="15370" width="11.140625" style="2" customWidth="1"/>
    <col min="15371" max="15376" width="8" style="2" customWidth="1"/>
    <col min="15377" max="15377" width="0" style="2" hidden="1" customWidth="1"/>
    <col min="15378" max="15381" width="8" style="2" customWidth="1"/>
    <col min="15382" max="15382" width="0" style="2" hidden="1" customWidth="1"/>
    <col min="15383" max="15384" width="10.85546875" style="2" customWidth="1"/>
    <col min="15385" max="15385" width="20.42578125" style="2" customWidth="1"/>
    <col min="15386" max="15386" width="9.140625" style="2"/>
    <col min="15387" max="15390" width="0" style="2" hidden="1" customWidth="1"/>
    <col min="15391" max="15391" width="9.28515625" style="2" customWidth="1"/>
    <col min="15392" max="15392" width="0" style="2" hidden="1" customWidth="1"/>
    <col min="15393" max="15393" width="9.28515625" style="2" customWidth="1"/>
    <col min="15394" max="15394" width="0" style="2" hidden="1" customWidth="1"/>
    <col min="15395" max="15395" width="9.28515625" style="2" customWidth="1"/>
    <col min="15396" max="15398" width="0" style="2" hidden="1" customWidth="1"/>
    <col min="15399" max="15407" width="9" style="2" customWidth="1"/>
    <col min="15408" max="15410" width="0" style="2" hidden="1" customWidth="1"/>
    <col min="15411" max="15413" width="9.42578125" style="2" customWidth="1"/>
    <col min="15414" max="15421" width="0" style="2" hidden="1" customWidth="1"/>
    <col min="15422" max="15422" width="12.140625" style="2" customWidth="1"/>
    <col min="15423" max="15423" width="9.42578125" style="2" customWidth="1"/>
    <col min="15424" max="15612" width="9.140625" style="2"/>
    <col min="15613" max="15613" width="9.42578125" style="2" customWidth="1"/>
    <col min="15614" max="15616" width="7.7109375" style="2" customWidth="1"/>
    <col min="15617" max="15617" width="0" style="2" hidden="1" customWidth="1"/>
    <col min="15618" max="15620" width="26.42578125" style="2" customWidth="1"/>
    <col min="15621" max="15621" width="13.5703125" style="2" customWidth="1"/>
    <col min="15622" max="15622" width="0" style="2" hidden="1" customWidth="1"/>
    <col min="15623" max="15623" width="15.85546875" style="2" customWidth="1"/>
    <col min="15624" max="15626" width="11.140625" style="2" customWidth="1"/>
    <col min="15627" max="15632" width="8" style="2" customWidth="1"/>
    <col min="15633" max="15633" width="0" style="2" hidden="1" customWidth="1"/>
    <col min="15634" max="15637" width="8" style="2" customWidth="1"/>
    <col min="15638" max="15638" width="0" style="2" hidden="1" customWidth="1"/>
    <col min="15639" max="15640" width="10.85546875" style="2" customWidth="1"/>
    <col min="15641" max="15641" width="20.42578125" style="2" customWidth="1"/>
    <col min="15642" max="15642" width="9.140625" style="2"/>
    <col min="15643" max="15646" width="0" style="2" hidden="1" customWidth="1"/>
    <col min="15647" max="15647" width="9.28515625" style="2" customWidth="1"/>
    <col min="15648" max="15648" width="0" style="2" hidden="1" customWidth="1"/>
    <col min="15649" max="15649" width="9.28515625" style="2" customWidth="1"/>
    <col min="15650" max="15650" width="0" style="2" hidden="1" customWidth="1"/>
    <col min="15651" max="15651" width="9.28515625" style="2" customWidth="1"/>
    <col min="15652" max="15654" width="0" style="2" hidden="1" customWidth="1"/>
    <col min="15655" max="15663" width="9" style="2" customWidth="1"/>
    <col min="15664" max="15666" width="0" style="2" hidden="1" customWidth="1"/>
    <col min="15667" max="15669" width="9.42578125" style="2" customWidth="1"/>
    <col min="15670" max="15677" width="0" style="2" hidden="1" customWidth="1"/>
    <col min="15678" max="15678" width="12.140625" style="2" customWidth="1"/>
    <col min="15679" max="15679" width="9.42578125" style="2" customWidth="1"/>
    <col min="15680" max="15868" width="9.140625" style="2"/>
    <col min="15869" max="15869" width="9.42578125" style="2" customWidth="1"/>
    <col min="15870" max="15872" width="7.7109375" style="2" customWidth="1"/>
    <col min="15873" max="15873" width="0" style="2" hidden="1" customWidth="1"/>
    <col min="15874" max="15876" width="26.42578125" style="2" customWidth="1"/>
    <col min="15877" max="15877" width="13.5703125" style="2" customWidth="1"/>
    <col min="15878" max="15878" width="0" style="2" hidden="1" customWidth="1"/>
    <col min="15879" max="15879" width="15.85546875" style="2" customWidth="1"/>
    <col min="15880" max="15882" width="11.140625" style="2" customWidth="1"/>
    <col min="15883" max="15888" width="8" style="2" customWidth="1"/>
    <col min="15889" max="15889" width="0" style="2" hidden="1" customWidth="1"/>
    <col min="15890" max="15893" width="8" style="2" customWidth="1"/>
    <col min="15894" max="15894" width="0" style="2" hidden="1" customWidth="1"/>
    <col min="15895" max="15896" width="10.85546875" style="2" customWidth="1"/>
    <col min="15897" max="15897" width="20.42578125" style="2" customWidth="1"/>
    <col min="15898" max="15898" width="9.140625" style="2"/>
    <col min="15899" max="15902" width="0" style="2" hidden="1" customWidth="1"/>
    <col min="15903" max="15903" width="9.28515625" style="2" customWidth="1"/>
    <col min="15904" max="15904" width="0" style="2" hidden="1" customWidth="1"/>
    <col min="15905" max="15905" width="9.28515625" style="2" customWidth="1"/>
    <col min="15906" max="15906" width="0" style="2" hidden="1" customWidth="1"/>
    <col min="15907" max="15907" width="9.28515625" style="2" customWidth="1"/>
    <col min="15908" max="15910" width="0" style="2" hidden="1" customWidth="1"/>
    <col min="15911" max="15919" width="9" style="2" customWidth="1"/>
    <col min="15920" max="15922" width="0" style="2" hidden="1" customWidth="1"/>
    <col min="15923" max="15925" width="9.42578125" style="2" customWidth="1"/>
    <col min="15926" max="15933" width="0" style="2" hidden="1" customWidth="1"/>
    <col min="15934" max="15934" width="12.140625" style="2" customWidth="1"/>
    <col min="15935" max="15935" width="9.42578125" style="2" customWidth="1"/>
    <col min="15936" max="16124" width="9.140625" style="2"/>
    <col min="16125" max="16125" width="9.42578125" style="2" customWidth="1"/>
    <col min="16126" max="16128" width="7.7109375" style="2" customWidth="1"/>
    <col min="16129" max="16129" width="0" style="2" hidden="1" customWidth="1"/>
    <col min="16130" max="16132" width="26.42578125" style="2" customWidth="1"/>
    <col min="16133" max="16133" width="13.5703125" style="2" customWidth="1"/>
    <col min="16134" max="16134" width="0" style="2" hidden="1" customWidth="1"/>
    <col min="16135" max="16135" width="15.85546875" style="2" customWidth="1"/>
    <col min="16136" max="16138" width="11.140625" style="2" customWidth="1"/>
    <col min="16139" max="16144" width="8" style="2" customWidth="1"/>
    <col min="16145" max="16145" width="0" style="2" hidden="1" customWidth="1"/>
    <col min="16146" max="16149" width="8" style="2" customWidth="1"/>
    <col min="16150" max="16150" width="0" style="2" hidden="1" customWidth="1"/>
    <col min="16151" max="16152" width="10.85546875" style="2" customWidth="1"/>
    <col min="16153" max="16153" width="20.42578125" style="2" customWidth="1"/>
    <col min="16154" max="16154" width="9.140625" style="2"/>
    <col min="16155" max="16158" width="0" style="2" hidden="1" customWidth="1"/>
    <col min="16159" max="16159" width="9.28515625" style="2" customWidth="1"/>
    <col min="16160" max="16160" width="0" style="2" hidden="1" customWidth="1"/>
    <col min="16161" max="16161" width="9.28515625" style="2" customWidth="1"/>
    <col min="16162" max="16162" width="0" style="2" hidden="1" customWidth="1"/>
    <col min="16163" max="16163" width="9.28515625" style="2" customWidth="1"/>
    <col min="16164" max="16166" width="0" style="2" hidden="1" customWidth="1"/>
    <col min="16167" max="16175" width="9" style="2" customWidth="1"/>
    <col min="16176" max="16178" width="0" style="2" hidden="1" customWidth="1"/>
    <col min="16179" max="16181" width="9.42578125" style="2" customWidth="1"/>
    <col min="16182" max="16189" width="0" style="2" hidden="1" customWidth="1"/>
    <col min="16190" max="16190" width="12.140625" style="2" customWidth="1"/>
    <col min="16191" max="16191" width="9.42578125" style="2" customWidth="1"/>
    <col min="16192" max="16384" width="9.140625" style="2"/>
  </cols>
  <sheetData>
    <row r="1" spans="1:52" ht="21" customHeight="1" x14ac:dyDescent="0.35">
      <c r="A1" s="1" t="s">
        <v>0</v>
      </c>
    </row>
    <row r="2" spans="1:52" ht="23.25" x14ac:dyDescent="0.35">
      <c r="A2" s="1" t="s">
        <v>1</v>
      </c>
      <c r="B2" s="6"/>
      <c r="C2" s="6"/>
      <c r="AH2" s="2"/>
      <c r="AU2" s="2"/>
      <c r="AV2" s="7"/>
      <c r="AW2" s="7"/>
      <c r="AX2" s="7"/>
      <c r="AY2" s="7"/>
      <c r="AZ2" s="7"/>
    </row>
    <row r="3" spans="1:52" ht="20.25" x14ac:dyDescent="0.3">
      <c r="A3" s="8" t="s">
        <v>2</v>
      </c>
      <c r="B3" s="9"/>
      <c r="C3" s="9"/>
      <c r="AH3" s="2"/>
      <c r="AU3" s="2"/>
      <c r="AV3" s="2"/>
      <c r="AW3" s="2"/>
      <c r="AX3" s="2"/>
    </row>
    <row r="4" spans="1:52" ht="15" customHeight="1" x14ac:dyDescent="0.3">
      <c r="A4" s="10" t="s">
        <v>96</v>
      </c>
      <c r="B4" s="9"/>
      <c r="C4" s="9"/>
      <c r="AH4" s="2"/>
      <c r="AU4" s="2"/>
      <c r="AV4" s="2"/>
      <c r="AW4" s="2"/>
      <c r="AX4" s="2"/>
    </row>
    <row r="5" spans="1:52" ht="15" customHeight="1" x14ac:dyDescent="0.3">
      <c r="A5" s="10"/>
      <c r="B5" s="9"/>
      <c r="C5" s="9"/>
      <c r="AH5" s="2"/>
      <c r="AU5" s="2"/>
      <c r="AV5" s="2"/>
      <c r="AW5" s="2"/>
      <c r="AX5" s="2"/>
    </row>
    <row r="6" spans="1:52" s="12" customFormat="1" ht="15" customHeight="1" x14ac:dyDescent="0.2">
      <c r="A6" s="11"/>
    </row>
    <row r="7" spans="1:52" ht="8.25" customHeight="1" x14ac:dyDescent="0.25">
      <c r="B7" s="14"/>
      <c r="C7" s="14"/>
      <c r="I7" s="15"/>
      <c r="AH7" s="2"/>
      <c r="AU7" s="2"/>
      <c r="AV7" s="2"/>
      <c r="AW7" s="2"/>
      <c r="AX7" s="2"/>
    </row>
    <row r="8" spans="1:52" ht="15" customHeight="1" x14ac:dyDescent="0.25">
      <c r="A8" s="16"/>
      <c r="B8" s="14"/>
      <c r="C8" s="14"/>
      <c r="I8" s="15"/>
      <c r="AH8" s="2"/>
      <c r="AU8" s="2"/>
      <c r="AV8" s="2"/>
      <c r="AW8" s="2"/>
      <c r="AX8" s="2"/>
    </row>
    <row r="9" spans="1:52" ht="20.25" customHeight="1" x14ac:dyDescent="0.25">
      <c r="A9" s="17"/>
      <c r="B9" s="14"/>
      <c r="C9" s="18"/>
      <c r="F9" s="19"/>
      <c r="H9" s="13"/>
      <c r="J9" s="2"/>
    </row>
    <row r="10" spans="1:52" ht="15.75" x14ac:dyDescent="0.25">
      <c r="A10" s="17"/>
      <c r="B10" s="14"/>
      <c r="C10" s="20"/>
      <c r="F10" s="19"/>
    </row>
    <row r="11" spans="1:52" ht="15.75" x14ac:dyDescent="0.25">
      <c r="A11" s="17"/>
      <c r="B11" s="14"/>
      <c r="C11" s="20"/>
      <c r="F11" s="19"/>
      <c r="H11" s="13"/>
      <c r="J11" s="21"/>
    </row>
    <row r="12" spans="1:52" ht="15.75" x14ac:dyDescent="0.25">
      <c r="A12" s="16"/>
      <c r="B12" s="14"/>
      <c r="C12" s="14"/>
      <c r="AY12" s="2" t="s">
        <v>3</v>
      </c>
    </row>
    <row r="13" spans="1:52" x14ac:dyDescent="0.25">
      <c r="A13" s="10" t="s">
        <v>4</v>
      </c>
      <c r="B13" s="14"/>
      <c r="C13" s="14"/>
      <c r="AY13" s="2" t="s">
        <v>5</v>
      </c>
    </row>
    <row r="14" spans="1:52" x14ac:dyDescent="0.25">
      <c r="A14" s="13" t="s">
        <v>6</v>
      </c>
    </row>
    <row r="15" spans="1:52" x14ac:dyDescent="0.25">
      <c r="A15" s="2"/>
    </row>
    <row r="16" spans="1:52" ht="16.5" thickBot="1" x14ac:dyDescent="0.3">
      <c r="A16" s="16"/>
    </row>
    <row r="17" spans="1:82" ht="51" customHeight="1" thickBot="1" x14ac:dyDescent="0.3">
      <c r="A17" s="188" t="s">
        <v>7</v>
      </c>
      <c r="B17" s="189"/>
      <c r="C17" s="189"/>
      <c r="D17" s="189"/>
      <c r="E17" s="190"/>
      <c r="F17" s="188" t="s">
        <v>8</v>
      </c>
      <c r="G17" s="189"/>
      <c r="H17" s="190"/>
      <c r="I17" s="182" t="s">
        <v>9</v>
      </c>
      <c r="J17" s="186" t="s">
        <v>10</v>
      </c>
      <c r="K17" s="168" t="s">
        <v>11</v>
      </c>
      <c r="L17" s="169"/>
      <c r="M17" s="170"/>
      <c r="N17" s="168" t="s">
        <v>12</v>
      </c>
      <c r="O17" s="169"/>
      <c r="P17" s="169"/>
      <c r="Q17" s="170"/>
      <c r="R17" s="157" t="s">
        <v>13</v>
      </c>
      <c r="S17" s="168" t="s">
        <v>14</v>
      </c>
      <c r="T17" s="169"/>
      <c r="U17" s="169"/>
      <c r="V17" s="170"/>
      <c r="W17" s="172" t="s">
        <v>15</v>
      </c>
      <c r="X17" s="174" t="s">
        <v>16</v>
      </c>
      <c r="Y17" s="168" t="s">
        <v>17</v>
      </c>
      <c r="Z17" s="169"/>
      <c r="AA17" s="169"/>
      <c r="AB17" s="169"/>
      <c r="AC17" s="169"/>
      <c r="AD17" s="170"/>
      <c r="AE17" s="176" t="s">
        <v>18</v>
      </c>
      <c r="AF17" s="177"/>
      <c r="AG17" s="177"/>
      <c r="AH17" s="177"/>
      <c r="AI17" s="177"/>
      <c r="AJ17" s="177"/>
      <c r="AK17" s="177"/>
      <c r="AL17" s="178"/>
      <c r="AM17" s="179" t="s">
        <v>19</v>
      </c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1"/>
      <c r="AY17" s="182" t="s">
        <v>20</v>
      </c>
      <c r="AZ17" s="184" t="s">
        <v>21</v>
      </c>
      <c r="BA17" s="186" t="s">
        <v>22</v>
      </c>
      <c r="BB17" s="165" t="s">
        <v>23</v>
      </c>
      <c r="BC17" s="162" t="s">
        <v>24</v>
      </c>
      <c r="BD17" s="162" t="s">
        <v>25</v>
      </c>
      <c r="BE17" s="162" t="s">
        <v>26</v>
      </c>
      <c r="BF17" s="162" t="s">
        <v>27</v>
      </c>
      <c r="BG17" s="162" t="s">
        <v>28</v>
      </c>
      <c r="BH17" s="162" t="s">
        <v>29</v>
      </c>
      <c r="BI17" s="154" t="s">
        <v>30</v>
      </c>
      <c r="BJ17" s="157" t="s">
        <v>31</v>
      </c>
      <c r="BK17" s="159" t="s">
        <v>32</v>
      </c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1"/>
    </row>
    <row r="18" spans="1:82" s="44" customFormat="1" ht="54.75" customHeight="1" thickBot="1" x14ac:dyDescent="0.3">
      <c r="A18" s="22" t="s">
        <v>33</v>
      </c>
      <c r="B18" s="23" t="str">
        <f>IF(_ScoFylYr_4&gt;0,"Facility ID ("&amp; _ScoFylYr_4 &amp; ")", "")</f>
        <v/>
      </c>
      <c r="C18" s="23" t="s">
        <v>34</v>
      </c>
      <c r="D18" s="23" t="s">
        <v>35</v>
      </c>
      <c r="E18" s="24" t="s">
        <v>36</v>
      </c>
      <c r="F18" s="25" t="s">
        <v>37</v>
      </c>
      <c r="G18" s="26" t="e">
        <f>IF([1]_Setup!_LastForecastYear &gt;0, [1]_Setup!_LastForecastYear &amp; " RT and Type","")</f>
        <v>#NAME?</v>
      </c>
      <c r="H18" s="24" t="s">
        <v>38</v>
      </c>
      <c r="I18" s="183"/>
      <c r="J18" s="187"/>
      <c r="K18" s="27" t="s">
        <v>39</v>
      </c>
      <c r="L18" s="28" t="s">
        <v>40</v>
      </c>
      <c r="M18" s="29" t="s">
        <v>41</v>
      </c>
      <c r="N18" s="25" t="s">
        <v>81</v>
      </c>
      <c r="O18" s="25" t="s">
        <v>82</v>
      </c>
      <c r="P18" s="25" t="s">
        <v>83</v>
      </c>
      <c r="Q18" s="24" t="str">
        <f>IF(_ScoFylYr_4 &gt; 0, "AADT (" &amp; _ScoFylYr_4 &amp; ")","")</f>
        <v/>
      </c>
      <c r="R18" s="171"/>
      <c r="S18" s="30">
        <v>2020</v>
      </c>
      <c r="T18" s="31">
        <v>2023</v>
      </c>
      <c r="U18" s="31">
        <v>2025</v>
      </c>
      <c r="V18" s="32" t="str">
        <f>IF(_ScoFylYr_4&gt;0,_ScoFylYr_4,"")</f>
        <v/>
      </c>
      <c r="W18" s="173"/>
      <c r="X18" s="175"/>
      <c r="Y18" s="25" t="s">
        <v>42</v>
      </c>
      <c r="Z18" s="23" t="s">
        <v>43</v>
      </c>
      <c r="AA18" s="26" t="str">
        <f>IF(_ScoFylYr_1&gt;0, "LOS (" &amp; _ScoFylYr_1 &amp;")","")</f>
        <v>LOS (2012)</v>
      </c>
      <c r="AB18" s="26" t="str">
        <f>IF(_ScoFylYr_2&gt;0, "LOS (" &amp; _ScoFylYr_2 &amp;")","")</f>
        <v>LOS (2015)</v>
      </c>
      <c r="AC18" s="26" t="str">
        <f>IF(_ScoFylYr_3&gt;0, "LOS (" &amp; _ScoFylYr_3 &amp;")","")</f>
        <v>LOS (2017)</v>
      </c>
      <c r="AD18" s="33" t="str">
        <f>IF(_ScoFylYr_4&gt;0, "LOS (" &amp; _ScoFylYr_4 &amp;")","")</f>
        <v/>
      </c>
      <c r="AE18" s="34" t="s">
        <v>84</v>
      </c>
      <c r="AF18" s="35" t="str">
        <f>IF(AE18&lt;&gt;"", _MsvPct * 100 &amp; "% of "&amp; AE18,"")</f>
        <v>90% of MSV 2020</v>
      </c>
      <c r="AG18" s="36" t="s">
        <v>86</v>
      </c>
      <c r="AH18" s="35" t="str">
        <f>IF(AG18&lt;&gt;"",_MsvPct * 100 &amp; "% of "&amp; AG18,"")</f>
        <v>90% of MSV (2023)</v>
      </c>
      <c r="AI18" s="36" t="s">
        <v>85</v>
      </c>
      <c r="AJ18" s="35" t="str">
        <f>IF(AI18&lt;&gt;"",_MsvPct * 100 &amp; "% of "&amp; AI18,"")</f>
        <v>90% of MSV (2025)</v>
      </c>
      <c r="AK18" s="36" t="str">
        <f>IF(_ScoFylYr_4&gt;0, "MSV (" &amp; _ScoFylYr_4 &amp; ")","")</f>
        <v/>
      </c>
      <c r="AL18" s="37" t="str">
        <f>IF(AK18&lt;&gt;"",_MsvPct * 100 &amp; "% of "&amp; AK18,"")</f>
        <v/>
      </c>
      <c r="AM18" s="38" t="s">
        <v>87</v>
      </c>
      <c r="AN18" s="39" t="s">
        <v>88</v>
      </c>
      <c r="AO18" s="36" t="s">
        <v>91</v>
      </c>
      <c r="AP18" s="38" t="s">
        <v>89</v>
      </c>
      <c r="AQ18" s="39" t="s">
        <v>90</v>
      </c>
      <c r="AR18" s="36" t="s">
        <v>92</v>
      </c>
      <c r="AS18" s="39" t="s">
        <v>94</v>
      </c>
      <c r="AT18" s="39" t="s">
        <v>95</v>
      </c>
      <c r="AU18" s="36" t="s">
        <v>93</v>
      </c>
      <c r="AV18" s="39" t="str">
        <f>IF(_ScoFylYr_4&gt;0, _ScoFylYr_4 &amp;" Volume Total","")</f>
        <v/>
      </c>
      <c r="AW18" s="39" t="str">
        <f>IF(_ScoFylYr_4&gt;0, _ScoFylYr_4 &amp;" V/MSV Ratio","")</f>
        <v/>
      </c>
      <c r="AX18" s="40" t="str">
        <f>IF(_ScoFylYr_4&gt;0, _ScoFylYr_4 &amp;" Status","")</f>
        <v/>
      </c>
      <c r="AY18" s="183"/>
      <c r="AZ18" s="185"/>
      <c r="BA18" s="187"/>
      <c r="BB18" s="166"/>
      <c r="BC18" s="163"/>
      <c r="BD18" s="163"/>
      <c r="BE18" s="163"/>
      <c r="BF18" s="163"/>
      <c r="BG18" s="163"/>
      <c r="BH18" s="163"/>
      <c r="BI18" s="155"/>
      <c r="BJ18" s="158"/>
      <c r="BK18" s="41">
        <v>1</v>
      </c>
      <c r="BL18" s="42">
        <f t="shared" ref="BL18:CD18" si="0">BK18+1</f>
        <v>2</v>
      </c>
      <c r="BM18" s="42">
        <f t="shared" si="0"/>
        <v>3</v>
      </c>
      <c r="BN18" s="42">
        <f t="shared" si="0"/>
        <v>4</v>
      </c>
      <c r="BO18" s="42">
        <f t="shared" si="0"/>
        <v>5</v>
      </c>
      <c r="BP18" s="42">
        <f t="shared" si="0"/>
        <v>6</v>
      </c>
      <c r="BQ18" s="42">
        <f t="shared" si="0"/>
        <v>7</v>
      </c>
      <c r="BR18" s="42">
        <f t="shared" si="0"/>
        <v>8</v>
      </c>
      <c r="BS18" s="42">
        <f t="shared" si="0"/>
        <v>9</v>
      </c>
      <c r="BT18" s="42">
        <f t="shared" si="0"/>
        <v>10</v>
      </c>
      <c r="BU18" s="42">
        <f t="shared" si="0"/>
        <v>11</v>
      </c>
      <c r="BV18" s="42">
        <f t="shared" si="0"/>
        <v>12</v>
      </c>
      <c r="BW18" s="42">
        <f t="shared" si="0"/>
        <v>13</v>
      </c>
      <c r="BX18" s="42">
        <f t="shared" si="0"/>
        <v>14</v>
      </c>
      <c r="BY18" s="42">
        <f t="shared" si="0"/>
        <v>15</v>
      </c>
      <c r="BZ18" s="42">
        <f t="shared" si="0"/>
        <v>16</v>
      </c>
      <c r="CA18" s="42">
        <f t="shared" si="0"/>
        <v>17</v>
      </c>
      <c r="CB18" s="42">
        <f t="shared" si="0"/>
        <v>18</v>
      </c>
      <c r="CC18" s="42">
        <f t="shared" si="0"/>
        <v>19</v>
      </c>
      <c r="CD18" s="43">
        <f t="shared" si="0"/>
        <v>20</v>
      </c>
    </row>
    <row r="19" spans="1:82" s="44" customFormat="1" ht="18" customHeight="1" thickBot="1" x14ac:dyDescent="0.3">
      <c r="A19" s="45" t="s">
        <v>44</v>
      </c>
      <c r="B19" s="36" t="s">
        <v>45</v>
      </c>
      <c r="C19" s="36" t="s">
        <v>46</v>
      </c>
      <c r="D19" s="36" t="s">
        <v>47</v>
      </c>
      <c r="E19" s="40" t="s">
        <v>48</v>
      </c>
      <c r="F19" s="34" t="s">
        <v>49</v>
      </c>
      <c r="G19" s="35"/>
      <c r="H19" s="40" t="s">
        <v>50</v>
      </c>
      <c r="I19" s="34" t="s">
        <v>51</v>
      </c>
      <c r="J19" s="36" t="s">
        <v>52</v>
      </c>
      <c r="K19" s="34" t="s">
        <v>54</v>
      </c>
      <c r="L19" s="36" t="s">
        <v>55</v>
      </c>
      <c r="M19" s="40" t="s">
        <v>56</v>
      </c>
      <c r="N19" s="34" t="s">
        <v>53</v>
      </c>
      <c r="O19" s="36" t="s">
        <v>54</v>
      </c>
      <c r="P19" s="36" t="s">
        <v>55</v>
      </c>
      <c r="Q19" s="40" t="s">
        <v>59</v>
      </c>
      <c r="R19" s="153" t="s">
        <v>56</v>
      </c>
      <c r="S19" s="34" t="s">
        <v>5</v>
      </c>
      <c r="T19" s="36" t="s">
        <v>57</v>
      </c>
      <c r="U19" s="36" t="s">
        <v>58</v>
      </c>
      <c r="V19" s="40" t="s">
        <v>64</v>
      </c>
      <c r="W19" s="34" t="s">
        <v>65</v>
      </c>
      <c r="X19" s="40" t="s">
        <v>66</v>
      </c>
      <c r="Y19" s="34" t="s">
        <v>59</v>
      </c>
      <c r="Z19" s="36" t="s">
        <v>60</v>
      </c>
      <c r="AA19" s="35"/>
      <c r="AB19" s="35"/>
      <c r="AC19" s="35"/>
      <c r="AD19" s="37"/>
      <c r="AE19" s="34" t="s">
        <v>61</v>
      </c>
      <c r="AF19" s="35"/>
      <c r="AG19" s="36" t="s">
        <v>62</v>
      </c>
      <c r="AH19" s="35"/>
      <c r="AI19" s="36" t="s">
        <v>63</v>
      </c>
      <c r="AJ19" s="35"/>
      <c r="AK19" s="36" t="s">
        <v>69</v>
      </c>
      <c r="AL19" s="37"/>
      <c r="AM19" s="34" t="s">
        <v>67</v>
      </c>
      <c r="AN19" s="36" t="s">
        <v>68</v>
      </c>
      <c r="AO19" s="36" t="s">
        <v>69</v>
      </c>
      <c r="AP19" s="36" t="s">
        <v>70</v>
      </c>
      <c r="AQ19" s="36" t="s">
        <v>71</v>
      </c>
      <c r="AR19" s="36" t="s">
        <v>72</v>
      </c>
      <c r="AS19" s="36" t="s">
        <v>73</v>
      </c>
      <c r="AT19" s="36" t="s">
        <v>74</v>
      </c>
      <c r="AU19" s="36" t="s">
        <v>75</v>
      </c>
      <c r="AV19" s="36" t="s">
        <v>76</v>
      </c>
      <c r="AW19" s="36" t="s">
        <v>77</v>
      </c>
      <c r="AX19" s="40" t="s">
        <v>78</v>
      </c>
      <c r="AY19" s="34" t="s">
        <v>97</v>
      </c>
      <c r="AZ19" s="36" t="s">
        <v>98</v>
      </c>
      <c r="BA19" s="40" t="s">
        <v>79</v>
      </c>
      <c r="BB19" s="167"/>
      <c r="BC19" s="164"/>
      <c r="BD19" s="164"/>
      <c r="BE19" s="164"/>
      <c r="BF19" s="164"/>
      <c r="BG19" s="164"/>
      <c r="BH19" s="164"/>
      <c r="BI19" s="156"/>
      <c r="BJ19" s="46" t="s">
        <v>99</v>
      </c>
      <c r="BK19" s="47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9"/>
    </row>
    <row r="20" spans="1:82" x14ac:dyDescent="0.25">
      <c r="A20" s="50" t="s">
        <v>100</v>
      </c>
      <c r="B20" s="51"/>
      <c r="C20" s="52" t="s">
        <v>101</v>
      </c>
      <c r="D20" s="52" t="s">
        <v>102</v>
      </c>
      <c r="E20" s="53" t="s">
        <v>103</v>
      </c>
      <c r="F20" s="54" t="s">
        <v>104</v>
      </c>
      <c r="G20" s="55"/>
      <c r="H20" s="56" t="s">
        <v>104</v>
      </c>
      <c r="I20" s="54" t="s">
        <v>3</v>
      </c>
      <c r="J20" s="55" t="s">
        <v>5</v>
      </c>
      <c r="K20" s="57"/>
      <c r="L20" s="58"/>
      <c r="M20" s="59"/>
      <c r="N20" s="60">
        <v>6936</v>
      </c>
      <c r="O20" s="61">
        <v>7023</v>
      </c>
      <c r="P20" s="61">
        <v>7287</v>
      </c>
      <c r="Q20" s="62"/>
      <c r="R20" s="191">
        <v>0.09</v>
      </c>
      <c r="S20" s="60">
        <v>624</v>
      </c>
      <c r="T20" s="61">
        <v>632</v>
      </c>
      <c r="U20" s="61">
        <v>656</v>
      </c>
      <c r="V20" s="62">
        <f t="shared" ref="V20:V83" si="1">ROUND(R20*Q20,0)</f>
        <v>0</v>
      </c>
      <c r="W20" s="63"/>
      <c r="X20" s="64"/>
      <c r="Y20" s="65" t="s">
        <v>80</v>
      </c>
      <c r="Z20" s="55" t="str">
        <f>'[2]Tier 1'!V20</f>
        <v>C</v>
      </c>
      <c r="AA20" s="55"/>
      <c r="AB20" s="55"/>
      <c r="AC20" s="55"/>
      <c r="AD20" s="56"/>
      <c r="AE20" s="60">
        <f>'[2]Tier 1'!W20</f>
        <v>1490</v>
      </c>
      <c r="AF20" s="61"/>
      <c r="AG20" s="61">
        <f>'[2]Tier 1'!X20</f>
        <v>1490</v>
      </c>
      <c r="AH20" s="61"/>
      <c r="AI20" s="61">
        <f>'[2]Tier 1'!Y20</f>
        <v>4020</v>
      </c>
      <c r="AJ20" s="61">
        <f t="shared" ref="AJ20:AJ83" si="2">AI20 * 0.9</f>
        <v>3618</v>
      </c>
      <c r="AK20" s="61" t="e" vm="1">
        <f>VLOOKUP(A20,[1]_ScenarioData!$B$2:$FF$9999,-1,FALSE)</f>
        <v>#VALUE!</v>
      </c>
      <c r="AL20" s="62" t="e" vm="2">
        <f t="shared" ref="AL20:AL83" si="3">AK20 * 0.9</f>
        <v>#VALUE!</v>
      </c>
      <c r="AM20" s="60">
        <f t="shared" ref="AM20" si="4">S20+W20</f>
        <v>624</v>
      </c>
      <c r="AN20" s="66">
        <f>IF(AE20&gt;0, ROUND(AM20/AE20,3),0)</f>
        <v>0.41899999999999998</v>
      </c>
      <c r="AO20" s="55" t="str">
        <f>IF($W20&gt;0,IF(AN20&gt;0.8999,"Study 1", "OK"),"OK")</f>
        <v>OK</v>
      </c>
      <c r="AP20" s="61">
        <f t="shared" ref="AP20" si="5">T20+W20</f>
        <v>632</v>
      </c>
      <c r="AQ20" s="66">
        <f t="shared" ref="AQ20" si="6">IF(AG20&gt;0, ROUND(AP20/AG20,3),0)</f>
        <v>0.42399999999999999</v>
      </c>
      <c r="AR20" s="55" t="str">
        <f>IF($W20&gt;0,IF(AQ20&gt;0.8999,"Study 1", "OK"),"OK")</f>
        <v>OK</v>
      </c>
      <c r="AS20" s="61">
        <f t="shared" ref="AS20" si="7">U20+W20</f>
        <v>656</v>
      </c>
      <c r="AT20" s="66">
        <f t="shared" ref="AT20" si="8">IF(AI20&gt;0, ROUND(AS20/AI20,3),0)</f>
        <v>0.16300000000000001</v>
      </c>
      <c r="AU20" s="55" t="str">
        <f>IF($W20&gt;0,IF(AT20&gt;0.8999,"Study 1", "OK"),"OK")</f>
        <v>OK</v>
      </c>
      <c r="AV20" s="61">
        <f t="shared" ref="AV20:AV83" si="9">V20+W20</f>
        <v>0</v>
      </c>
      <c r="AW20" s="66" t="e" vm="2">
        <f t="shared" ref="AW20:AW83" si="10">IF(AK20&gt;0, ROUND(AV20/AK20,3),0)</f>
        <v>#VALUE!</v>
      </c>
      <c r="AX20" s="67" t="e" vm="2">
        <f t="shared" ref="AX20:AX83" si="11">IF(AND(V20=0, AV20&gt;0), "DATA1", IF(OR(AV20&gt;AL20,BI20&gt;0), IF(Y20="CONC. (ART-PLAN)", "STUDY 1", "STUDY 2"), "OK"))</f>
        <v>#VALUE!</v>
      </c>
      <c r="AY20" s="54"/>
      <c r="AZ20" s="55"/>
      <c r="BA20" s="59">
        <f t="shared" ref="BA20:BA83" si="12">IF(AG20&gt;0, X20/AG20, 0)</f>
        <v>0</v>
      </c>
      <c r="BB20" s="68">
        <f t="shared" ref="BB20:BB83" si="13">IF(AM20&gt;AF20,1,0)</f>
        <v>1</v>
      </c>
      <c r="BC20" s="69" t="e">
        <f>SUMIF(#REF!,#REF!, BB20:BB333)</f>
        <v>#REF!</v>
      </c>
      <c r="BD20" s="69">
        <f t="shared" ref="BD20:BD83" si="14">IF(AP20&gt;AH20,1,0)</f>
        <v>1</v>
      </c>
      <c r="BE20" s="69" t="e">
        <f>SUMIF(#REF!,#REF!, BD20:BD333)</f>
        <v>#REF!</v>
      </c>
      <c r="BF20" s="69">
        <f t="shared" ref="BF20:BF83" si="15">IF(AS20&gt;AJ20,1,0)</f>
        <v>0</v>
      </c>
      <c r="BG20" s="69" t="e">
        <f>SUMIF(#REF!,#REF!, BF20:BF333)</f>
        <v>#REF!</v>
      </c>
      <c r="BH20" s="69" t="e" vm="2">
        <f t="shared" ref="BH20:BH83" si="16">IF(AV20&gt;AL20,1,0)</f>
        <v>#VALUE!</v>
      </c>
      <c r="BI20" s="70">
        <f>SUMIF(B20:B333, B20, BH20:BH333)</f>
        <v>0</v>
      </c>
      <c r="BJ20" s="71"/>
      <c r="BK20" s="72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4"/>
    </row>
    <row r="21" spans="1:82" x14ac:dyDescent="0.25">
      <c r="A21" s="75" t="s">
        <v>105</v>
      </c>
      <c r="B21" s="76"/>
      <c r="C21" s="77" t="s">
        <v>101</v>
      </c>
      <c r="D21" s="77" t="s">
        <v>103</v>
      </c>
      <c r="E21" s="78" t="s">
        <v>106</v>
      </c>
      <c r="F21" s="79" t="s">
        <v>104</v>
      </c>
      <c r="G21" s="80"/>
      <c r="H21" s="81" t="s">
        <v>104</v>
      </c>
      <c r="I21" s="79" t="s">
        <v>3</v>
      </c>
      <c r="J21" s="80" t="s">
        <v>5</v>
      </c>
      <c r="K21" s="82"/>
      <c r="L21" s="83"/>
      <c r="M21" s="84"/>
      <c r="N21" s="85">
        <v>7752</v>
      </c>
      <c r="O21" s="86">
        <v>8199</v>
      </c>
      <c r="P21" s="86">
        <v>8669</v>
      </c>
      <c r="Q21" s="87"/>
      <c r="R21" s="192">
        <v>0.09</v>
      </c>
      <c r="S21" s="85">
        <v>698</v>
      </c>
      <c r="T21" s="86">
        <v>738</v>
      </c>
      <c r="U21" s="86">
        <v>780</v>
      </c>
      <c r="V21" s="87">
        <f t="shared" si="1"/>
        <v>0</v>
      </c>
      <c r="W21" s="89"/>
      <c r="X21" s="90"/>
      <c r="Y21" s="91" t="s">
        <v>80</v>
      </c>
      <c r="Z21" s="80" t="str">
        <f>'[2]Tier 1'!V21</f>
        <v>C</v>
      </c>
      <c r="AA21" s="80"/>
      <c r="AB21" s="80"/>
      <c r="AC21" s="80"/>
      <c r="AD21" s="81"/>
      <c r="AE21" s="85">
        <f>'[2]Tier 1'!W21</f>
        <v>820</v>
      </c>
      <c r="AF21" s="86"/>
      <c r="AG21" s="86">
        <f>'[2]Tier 1'!X21</f>
        <v>820</v>
      </c>
      <c r="AH21" s="86"/>
      <c r="AI21" s="86">
        <f>'[2]Tier 1'!Y21</f>
        <v>820</v>
      </c>
      <c r="AJ21" s="86">
        <f t="shared" si="2"/>
        <v>738</v>
      </c>
      <c r="AK21" s="86" t="e" vm="1">
        <f>VLOOKUP(A21,[1]_ScenarioData!$B$2:$FF$9999,-1,FALSE)</f>
        <v>#VALUE!</v>
      </c>
      <c r="AL21" s="87" t="e" vm="2">
        <f t="shared" si="3"/>
        <v>#VALUE!</v>
      </c>
      <c r="AM21" s="85">
        <f t="shared" ref="AM21:AM84" si="17">S21+W21</f>
        <v>698</v>
      </c>
      <c r="AN21" s="92">
        <f t="shared" ref="AN21:AN84" si="18">IF(AE21&gt;0, ROUND(AM21/AE21,3),0)</f>
        <v>0.85099999999999998</v>
      </c>
      <c r="AO21" s="80" t="str">
        <f t="shared" ref="AO21:AO84" si="19">IF($W21&gt;0,IF(AN21&gt;0.8999,"Study 1", "OK"),"OK")</f>
        <v>OK</v>
      </c>
      <c r="AP21" s="86">
        <f t="shared" ref="AP21:AP84" si="20">T21+W21</f>
        <v>738</v>
      </c>
      <c r="AQ21" s="92">
        <f t="shared" ref="AQ21:AQ84" si="21">IF(AG21&gt;0, ROUND(AP21/AG21,3),0)</f>
        <v>0.9</v>
      </c>
      <c r="AR21" s="80" t="str">
        <f t="shared" ref="AR21:AR84" si="22">IF($W21&gt;0,IF(AQ21&gt;0.8999,"Study 1", "OK"),"OK")</f>
        <v>OK</v>
      </c>
      <c r="AS21" s="86">
        <f t="shared" ref="AS21:AS84" si="23">U21+W21</f>
        <v>780</v>
      </c>
      <c r="AT21" s="92">
        <f t="shared" ref="AT21:AT84" si="24">IF(AI21&gt;0, ROUND(AS21/AI21,3),0)</f>
        <v>0.95099999999999996</v>
      </c>
      <c r="AU21" s="93" t="str">
        <f t="shared" ref="AU21:AU84" si="25">IF($W21&gt;0,IF(AT21&gt;0.8999,"Study 1", "OK"),"OK")</f>
        <v>OK</v>
      </c>
      <c r="AV21" s="86">
        <f t="shared" si="9"/>
        <v>0</v>
      </c>
      <c r="AW21" s="92" t="e" vm="2">
        <f t="shared" si="10"/>
        <v>#VALUE!</v>
      </c>
      <c r="AX21" s="94" t="e" vm="2">
        <f t="shared" si="11"/>
        <v>#VALUE!</v>
      </c>
      <c r="AY21" s="79"/>
      <c r="AZ21" s="80"/>
      <c r="BA21" s="84">
        <f t="shared" si="12"/>
        <v>0</v>
      </c>
      <c r="BB21" s="95">
        <f t="shared" si="13"/>
        <v>1</v>
      </c>
      <c r="BC21" s="96" t="e">
        <f>SUMIF(#REF!,#REF!, BB20:BB333)</f>
        <v>#REF!</v>
      </c>
      <c r="BD21" s="96">
        <f t="shared" si="14"/>
        <v>1</v>
      </c>
      <c r="BE21" s="96" t="e">
        <f>SUMIF(#REF!,#REF!, BD20:BD333)</f>
        <v>#REF!</v>
      </c>
      <c r="BF21" s="96">
        <f t="shared" si="15"/>
        <v>1</v>
      </c>
      <c r="BG21" s="96" t="e">
        <f>SUMIF(#REF!,#REF!, BF20:BF333)</f>
        <v>#REF!</v>
      </c>
      <c r="BH21" s="96" t="e" vm="2">
        <f t="shared" si="16"/>
        <v>#VALUE!</v>
      </c>
      <c r="BI21" s="97">
        <f>SUMIF(B20:B333, B21, BH20:BH333)</f>
        <v>0</v>
      </c>
      <c r="BJ21" s="98"/>
      <c r="BK21" s="99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1"/>
    </row>
    <row r="22" spans="1:82" x14ac:dyDescent="0.25">
      <c r="A22" s="102" t="s">
        <v>107</v>
      </c>
      <c r="B22" s="103"/>
      <c r="C22" s="104" t="s">
        <v>101</v>
      </c>
      <c r="D22" s="104" t="s">
        <v>106</v>
      </c>
      <c r="E22" s="105" t="s">
        <v>108</v>
      </c>
      <c r="F22" s="106" t="s">
        <v>104</v>
      </c>
      <c r="G22" s="107"/>
      <c r="H22" s="108" t="s">
        <v>109</v>
      </c>
      <c r="I22" s="106" t="s">
        <v>3</v>
      </c>
      <c r="J22" s="107" t="s">
        <v>5</v>
      </c>
      <c r="K22" s="109"/>
      <c r="L22" s="110"/>
      <c r="M22" s="111"/>
      <c r="N22" s="112">
        <v>4896</v>
      </c>
      <c r="O22" s="113">
        <v>5063</v>
      </c>
      <c r="P22" s="113">
        <v>5327</v>
      </c>
      <c r="Q22" s="114"/>
      <c r="R22" s="193">
        <v>0.09</v>
      </c>
      <c r="S22" s="112">
        <v>441</v>
      </c>
      <c r="T22" s="113">
        <v>456</v>
      </c>
      <c r="U22" s="113">
        <v>479</v>
      </c>
      <c r="V22" s="114">
        <f t="shared" si="1"/>
        <v>0</v>
      </c>
      <c r="W22" s="116"/>
      <c r="X22" s="117"/>
      <c r="Y22" s="118" t="s">
        <v>80</v>
      </c>
      <c r="Z22" s="107" t="str">
        <f>'[2]Tier 1'!V22</f>
        <v>C</v>
      </c>
      <c r="AA22" s="107"/>
      <c r="AB22" s="107"/>
      <c r="AC22" s="107"/>
      <c r="AD22" s="108"/>
      <c r="AE22" s="112">
        <f>'[2]Tier 1'!W22</f>
        <v>1490</v>
      </c>
      <c r="AF22" s="113"/>
      <c r="AG22" s="113">
        <f>'[2]Tier 1'!X22</f>
        <v>1490</v>
      </c>
      <c r="AH22" s="113"/>
      <c r="AI22" s="113">
        <f>'[2]Tier 1'!Y22</f>
        <v>1490</v>
      </c>
      <c r="AJ22" s="113">
        <f t="shared" si="2"/>
        <v>1341</v>
      </c>
      <c r="AK22" s="113" t="e" vm="1">
        <f>VLOOKUP(A22,[1]_ScenarioData!$B$2:$FF$9999,-1,FALSE)</f>
        <v>#VALUE!</v>
      </c>
      <c r="AL22" s="114" t="e" vm="2">
        <f t="shared" si="3"/>
        <v>#VALUE!</v>
      </c>
      <c r="AM22" s="112">
        <f t="shared" si="17"/>
        <v>441</v>
      </c>
      <c r="AN22" s="119">
        <f t="shared" si="18"/>
        <v>0.29599999999999999</v>
      </c>
      <c r="AO22" s="107" t="str">
        <f t="shared" si="19"/>
        <v>OK</v>
      </c>
      <c r="AP22" s="113">
        <f t="shared" si="20"/>
        <v>456</v>
      </c>
      <c r="AQ22" s="119">
        <f t="shared" si="21"/>
        <v>0.30599999999999999</v>
      </c>
      <c r="AR22" s="107" t="str">
        <f t="shared" si="22"/>
        <v>OK</v>
      </c>
      <c r="AS22" s="113">
        <f t="shared" si="23"/>
        <v>479</v>
      </c>
      <c r="AT22" s="119">
        <f t="shared" si="24"/>
        <v>0.32100000000000001</v>
      </c>
      <c r="AU22" s="120" t="str">
        <f t="shared" si="25"/>
        <v>OK</v>
      </c>
      <c r="AV22" s="113">
        <f t="shared" si="9"/>
        <v>0</v>
      </c>
      <c r="AW22" s="119" t="e" vm="2">
        <f t="shared" si="10"/>
        <v>#VALUE!</v>
      </c>
      <c r="AX22" s="121" t="e" vm="2">
        <f t="shared" si="11"/>
        <v>#VALUE!</v>
      </c>
      <c r="AY22" s="106"/>
      <c r="AZ22" s="107"/>
      <c r="BA22" s="111">
        <f t="shared" si="12"/>
        <v>0</v>
      </c>
      <c r="BB22" s="122">
        <f t="shared" si="13"/>
        <v>1</v>
      </c>
      <c r="BC22" s="123" t="e">
        <f>SUMIF(#REF!,#REF!, BB20:BB333)</f>
        <v>#REF!</v>
      </c>
      <c r="BD22" s="123">
        <f t="shared" si="14"/>
        <v>1</v>
      </c>
      <c r="BE22" s="123" t="e">
        <f>SUMIF(#REF!,#REF!, BD20:BD333)</f>
        <v>#REF!</v>
      </c>
      <c r="BF22" s="123">
        <f t="shared" si="15"/>
        <v>0</v>
      </c>
      <c r="BG22" s="123" t="e">
        <f>SUMIF(#REF!,#REF!, BF20:BF333)</f>
        <v>#REF!</v>
      </c>
      <c r="BH22" s="123" t="e" vm="2">
        <f t="shared" si="16"/>
        <v>#VALUE!</v>
      </c>
      <c r="BI22" s="124">
        <f>SUMIF(B20:B333, B22, BH20:BH333)</f>
        <v>0</v>
      </c>
      <c r="BJ22" s="125"/>
      <c r="BK22" s="99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1"/>
    </row>
    <row r="23" spans="1:82" x14ac:dyDescent="0.25">
      <c r="A23" s="75" t="s">
        <v>110</v>
      </c>
      <c r="B23" s="76"/>
      <c r="C23" s="77" t="s">
        <v>111</v>
      </c>
      <c r="D23" s="77" t="s">
        <v>112</v>
      </c>
      <c r="E23" s="78" t="s">
        <v>113</v>
      </c>
      <c r="F23" s="79" t="s">
        <v>104</v>
      </c>
      <c r="G23" s="80"/>
      <c r="H23" s="81" t="s">
        <v>109</v>
      </c>
      <c r="I23" s="79" t="s">
        <v>3</v>
      </c>
      <c r="J23" s="80" t="s">
        <v>5</v>
      </c>
      <c r="K23" s="82"/>
      <c r="L23" s="83"/>
      <c r="M23" s="84"/>
      <c r="N23" s="85">
        <v>15120</v>
      </c>
      <c r="O23" s="86">
        <v>16527</v>
      </c>
      <c r="P23" s="86">
        <v>17465</v>
      </c>
      <c r="Q23" s="87"/>
      <c r="R23" s="192">
        <v>0.09</v>
      </c>
      <c r="S23" s="85">
        <v>1361</v>
      </c>
      <c r="T23" s="86">
        <v>1487</v>
      </c>
      <c r="U23" s="86">
        <v>1572</v>
      </c>
      <c r="V23" s="87">
        <f t="shared" si="1"/>
        <v>0</v>
      </c>
      <c r="W23" s="89"/>
      <c r="X23" s="90"/>
      <c r="Y23" s="91" t="s">
        <v>80</v>
      </c>
      <c r="Z23" s="80" t="str">
        <f>'[2]Tier 1'!V23</f>
        <v>C</v>
      </c>
      <c r="AA23" s="80"/>
      <c r="AB23" s="80"/>
      <c r="AC23" s="80"/>
      <c r="AD23" s="81"/>
      <c r="AE23" s="85">
        <f>'[2]Tier 1'!W23</f>
        <v>1510</v>
      </c>
      <c r="AF23" s="86"/>
      <c r="AG23" s="86">
        <f>'[2]Tier 1'!X23</f>
        <v>1510</v>
      </c>
      <c r="AH23" s="86"/>
      <c r="AI23" s="86">
        <f>'[2]Tier 1'!Y23</f>
        <v>1510</v>
      </c>
      <c r="AJ23" s="86">
        <f t="shared" si="2"/>
        <v>1359</v>
      </c>
      <c r="AK23" s="86" t="e" vm="1">
        <f>VLOOKUP(A23,[1]_ScenarioData!$B$2:$FF$9999,-1,FALSE)</f>
        <v>#VALUE!</v>
      </c>
      <c r="AL23" s="87" t="e" vm="2">
        <f t="shared" si="3"/>
        <v>#VALUE!</v>
      </c>
      <c r="AM23" s="85">
        <f t="shared" si="17"/>
        <v>1361</v>
      </c>
      <c r="AN23" s="92">
        <f t="shared" si="18"/>
        <v>0.90100000000000002</v>
      </c>
      <c r="AO23" s="80" t="str">
        <f t="shared" si="19"/>
        <v>OK</v>
      </c>
      <c r="AP23" s="86">
        <f t="shared" si="20"/>
        <v>1487</v>
      </c>
      <c r="AQ23" s="92">
        <f t="shared" si="21"/>
        <v>0.98499999999999999</v>
      </c>
      <c r="AR23" s="80" t="str">
        <f t="shared" si="22"/>
        <v>OK</v>
      </c>
      <c r="AS23" s="86">
        <f t="shared" si="23"/>
        <v>1572</v>
      </c>
      <c r="AT23" s="92">
        <f t="shared" si="24"/>
        <v>1.0409999999999999</v>
      </c>
      <c r="AU23" s="93" t="str">
        <f t="shared" si="25"/>
        <v>OK</v>
      </c>
      <c r="AV23" s="86">
        <f t="shared" si="9"/>
        <v>0</v>
      </c>
      <c r="AW23" s="92" t="e" vm="2">
        <f t="shared" si="10"/>
        <v>#VALUE!</v>
      </c>
      <c r="AX23" s="94" t="e" vm="2">
        <f t="shared" si="11"/>
        <v>#VALUE!</v>
      </c>
      <c r="AY23" s="79"/>
      <c r="AZ23" s="80"/>
      <c r="BA23" s="84">
        <f t="shared" si="12"/>
        <v>0</v>
      </c>
      <c r="BB23" s="95">
        <f t="shared" si="13"/>
        <v>1</v>
      </c>
      <c r="BC23" s="96" t="e">
        <f>SUMIF(#REF!,#REF!, BB20:BB333)</f>
        <v>#REF!</v>
      </c>
      <c r="BD23" s="96">
        <f t="shared" si="14"/>
        <v>1</v>
      </c>
      <c r="BE23" s="96" t="e">
        <f>SUMIF(#REF!,#REF!, BD20:BD333)</f>
        <v>#REF!</v>
      </c>
      <c r="BF23" s="96">
        <f t="shared" si="15"/>
        <v>1</v>
      </c>
      <c r="BG23" s="96" t="e">
        <f>SUMIF(#REF!,#REF!, BF20:BF333)</f>
        <v>#REF!</v>
      </c>
      <c r="BH23" s="96" t="e" vm="2">
        <f t="shared" si="16"/>
        <v>#VALUE!</v>
      </c>
      <c r="BI23" s="97">
        <f>SUMIF(B20:B333, B23, BH20:BH333)</f>
        <v>0</v>
      </c>
      <c r="BJ23" s="98"/>
      <c r="BK23" s="99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1"/>
    </row>
    <row r="24" spans="1:82" x14ac:dyDescent="0.25">
      <c r="A24" s="102" t="s">
        <v>114</v>
      </c>
      <c r="B24" s="103"/>
      <c r="C24" s="104" t="s">
        <v>111</v>
      </c>
      <c r="D24" s="104" t="s">
        <v>113</v>
      </c>
      <c r="E24" s="105" t="s">
        <v>115</v>
      </c>
      <c r="F24" s="106" t="s">
        <v>109</v>
      </c>
      <c r="G24" s="107"/>
      <c r="H24" s="108" t="s">
        <v>109</v>
      </c>
      <c r="I24" s="106" t="s">
        <v>3</v>
      </c>
      <c r="J24" s="107" t="s">
        <v>5</v>
      </c>
      <c r="K24" s="109"/>
      <c r="L24" s="110"/>
      <c r="M24" s="111"/>
      <c r="N24" s="112">
        <v>15360</v>
      </c>
      <c r="O24" s="113">
        <v>16484</v>
      </c>
      <c r="P24" s="113">
        <v>17233</v>
      </c>
      <c r="Q24" s="114"/>
      <c r="R24" s="193">
        <v>0.09</v>
      </c>
      <c r="S24" s="112">
        <v>1382</v>
      </c>
      <c r="T24" s="113">
        <v>1484</v>
      </c>
      <c r="U24" s="113">
        <v>1551</v>
      </c>
      <c r="V24" s="114">
        <f t="shared" si="1"/>
        <v>0</v>
      </c>
      <c r="W24" s="116"/>
      <c r="X24" s="117"/>
      <c r="Y24" s="118" t="s">
        <v>80</v>
      </c>
      <c r="Z24" s="107" t="str">
        <f>'[2]Tier 1'!V24</f>
        <v>C</v>
      </c>
      <c r="AA24" s="107"/>
      <c r="AB24" s="107"/>
      <c r="AC24" s="107"/>
      <c r="AD24" s="108"/>
      <c r="AE24" s="112">
        <f>'[2]Tier 1'!W24</f>
        <v>3420</v>
      </c>
      <c r="AF24" s="113"/>
      <c r="AG24" s="113">
        <f>'[2]Tier 1'!X24</f>
        <v>3420</v>
      </c>
      <c r="AH24" s="113"/>
      <c r="AI24" s="113">
        <f>'[2]Tier 1'!Y24</f>
        <v>3420</v>
      </c>
      <c r="AJ24" s="113">
        <f t="shared" si="2"/>
        <v>3078</v>
      </c>
      <c r="AK24" s="113" t="e" vm="1">
        <f>VLOOKUP(A24,[1]_ScenarioData!$B$2:$FF$9999,-1,FALSE)</f>
        <v>#VALUE!</v>
      </c>
      <c r="AL24" s="114" t="e" vm="2">
        <f t="shared" si="3"/>
        <v>#VALUE!</v>
      </c>
      <c r="AM24" s="112">
        <f t="shared" si="17"/>
        <v>1382</v>
      </c>
      <c r="AN24" s="119">
        <f t="shared" si="18"/>
        <v>0.40400000000000003</v>
      </c>
      <c r="AO24" s="107" t="str">
        <f t="shared" si="19"/>
        <v>OK</v>
      </c>
      <c r="AP24" s="113">
        <f t="shared" si="20"/>
        <v>1484</v>
      </c>
      <c r="AQ24" s="119">
        <f t="shared" si="21"/>
        <v>0.434</v>
      </c>
      <c r="AR24" s="107" t="str">
        <f t="shared" si="22"/>
        <v>OK</v>
      </c>
      <c r="AS24" s="113">
        <f t="shared" si="23"/>
        <v>1551</v>
      </c>
      <c r="AT24" s="119">
        <f t="shared" si="24"/>
        <v>0.45400000000000001</v>
      </c>
      <c r="AU24" s="120" t="str">
        <f t="shared" si="25"/>
        <v>OK</v>
      </c>
      <c r="AV24" s="113">
        <f t="shared" si="9"/>
        <v>0</v>
      </c>
      <c r="AW24" s="119" t="e" vm="2">
        <f t="shared" si="10"/>
        <v>#VALUE!</v>
      </c>
      <c r="AX24" s="121" t="e" vm="2">
        <f t="shared" si="11"/>
        <v>#VALUE!</v>
      </c>
      <c r="AY24" s="106"/>
      <c r="AZ24" s="107"/>
      <c r="BA24" s="111">
        <f t="shared" si="12"/>
        <v>0</v>
      </c>
      <c r="BB24" s="122">
        <f t="shared" si="13"/>
        <v>1</v>
      </c>
      <c r="BC24" s="123" t="e">
        <f>SUMIF(#REF!,#REF!, BB20:BB333)</f>
        <v>#REF!</v>
      </c>
      <c r="BD24" s="123">
        <f t="shared" si="14"/>
        <v>1</v>
      </c>
      <c r="BE24" s="123" t="e">
        <f>SUMIF(#REF!,#REF!, BD20:BD333)</f>
        <v>#REF!</v>
      </c>
      <c r="BF24" s="123">
        <f t="shared" si="15"/>
        <v>0</v>
      </c>
      <c r="BG24" s="123" t="e">
        <f>SUMIF(#REF!,#REF!, BF20:BF333)</f>
        <v>#REF!</v>
      </c>
      <c r="BH24" s="123" t="e" vm="2">
        <f t="shared" si="16"/>
        <v>#VALUE!</v>
      </c>
      <c r="BI24" s="124">
        <f>SUMIF(B20:B333, B24, BH20:BH333)</f>
        <v>0</v>
      </c>
      <c r="BJ24" s="125"/>
      <c r="BK24" s="99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1"/>
    </row>
    <row r="25" spans="1:82" x14ac:dyDescent="0.25">
      <c r="A25" s="75" t="s">
        <v>116</v>
      </c>
      <c r="B25" s="76"/>
      <c r="C25" s="77" t="s">
        <v>111</v>
      </c>
      <c r="D25" s="77" t="s">
        <v>115</v>
      </c>
      <c r="E25" s="78" t="s">
        <v>117</v>
      </c>
      <c r="F25" s="79" t="s">
        <v>109</v>
      </c>
      <c r="G25" s="80"/>
      <c r="H25" s="81" t="s">
        <v>118</v>
      </c>
      <c r="I25" s="79" t="s">
        <v>3</v>
      </c>
      <c r="J25" s="80" t="s">
        <v>5</v>
      </c>
      <c r="K25" s="82"/>
      <c r="L25" s="83"/>
      <c r="M25" s="84"/>
      <c r="N25" s="85">
        <v>15360</v>
      </c>
      <c r="O25" s="86">
        <v>16484</v>
      </c>
      <c r="P25" s="86">
        <v>17233</v>
      </c>
      <c r="Q25" s="87"/>
      <c r="R25" s="192">
        <v>0.09</v>
      </c>
      <c r="S25" s="85">
        <v>1382</v>
      </c>
      <c r="T25" s="86">
        <v>1484</v>
      </c>
      <c r="U25" s="86">
        <v>1551</v>
      </c>
      <c r="V25" s="87">
        <f t="shared" si="1"/>
        <v>0</v>
      </c>
      <c r="W25" s="89"/>
      <c r="X25" s="90"/>
      <c r="Y25" s="91" t="s">
        <v>80</v>
      </c>
      <c r="Z25" s="80" t="str">
        <f>'[2]Tier 1'!V25</f>
        <v>C</v>
      </c>
      <c r="AA25" s="80"/>
      <c r="AB25" s="80"/>
      <c r="AC25" s="80"/>
      <c r="AD25" s="81"/>
      <c r="AE25" s="85">
        <f>'[2]Tier 1'!W25</f>
        <v>3420</v>
      </c>
      <c r="AF25" s="86"/>
      <c r="AG25" s="86">
        <f>'[2]Tier 1'!X25</f>
        <v>3420</v>
      </c>
      <c r="AH25" s="86"/>
      <c r="AI25" s="86">
        <f>'[2]Tier 1'!Y25</f>
        <v>3420</v>
      </c>
      <c r="AJ25" s="86">
        <f t="shared" si="2"/>
        <v>3078</v>
      </c>
      <c r="AK25" s="86" t="e" vm="1">
        <f>VLOOKUP(A25,[1]_ScenarioData!$B$2:$FF$9999,-1,FALSE)</f>
        <v>#VALUE!</v>
      </c>
      <c r="AL25" s="87" t="e" vm="2">
        <f t="shared" si="3"/>
        <v>#VALUE!</v>
      </c>
      <c r="AM25" s="85">
        <f t="shared" si="17"/>
        <v>1382</v>
      </c>
      <c r="AN25" s="92">
        <f t="shared" si="18"/>
        <v>0.40400000000000003</v>
      </c>
      <c r="AO25" s="80" t="str">
        <f t="shared" si="19"/>
        <v>OK</v>
      </c>
      <c r="AP25" s="86">
        <f t="shared" si="20"/>
        <v>1484</v>
      </c>
      <c r="AQ25" s="92">
        <f t="shared" si="21"/>
        <v>0.434</v>
      </c>
      <c r="AR25" s="80" t="str">
        <f t="shared" si="22"/>
        <v>OK</v>
      </c>
      <c r="AS25" s="86">
        <f t="shared" si="23"/>
        <v>1551</v>
      </c>
      <c r="AT25" s="92">
        <f t="shared" si="24"/>
        <v>0.45400000000000001</v>
      </c>
      <c r="AU25" s="93" t="str">
        <f t="shared" si="25"/>
        <v>OK</v>
      </c>
      <c r="AV25" s="86">
        <f t="shared" si="9"/>
        <v>0</v>
      </c>
      <c r="AW25" s="92" t="e" vm="2">
        <f t="shared" si="10"/>
        <v>#VALUE!</v>
      </c>
      <c r="AX25" s="94" t="e" vm="2">
        <f t="shared" si="11"/>
        <v>#VALUE!</v>
      </c>
      <c r="AY25" s="79"/>
      <c r="AZ25" s="80"/>
      <c r="BA25" s="84">
        <f t="shared" si="12"/>
        <v>0</v>
      </c>
      <c r="BB25" s="95">
        <f t="shared" si="13"/>
        <v>1</v>
      </c>
      <c r="BC25" s="96" t="e">
        <f>SUMIF(#REF!,#REF!, BB20:BB333)</f>
        <v>#REF!</v>
      </c>
      <c r="BD25" s="96">
        <f t="shared" si="14"/>
        <v>1</v>
      </c>
      <c r="BE25" s="96" t="e">
        <f>SUMIF(#REF!,#REF!, BD20:BD333)</f>
        <v>#REF!</v>
      </c>
      <c r="BF25" s="96">
        <f t="shared" si="15"/>
        <v>0</v>
      </c>
      <c r="BG25" s="96" t="e">
        <f>SUMIF(#REF!,#REF!, BF20:BF333)</f>
        <v>#REF!</v>
      </c>
      <c r="BH25" s="96" t="e" vm="2">
        <f t="shared" si="16"/>
        <v>#VALUE!</v>
      </c>
      <c r="BI25" s="97">
        <f>SUMIF(B20:B333, B25, BH20:BH333)</f>
        <v>0</v>
      </c>
      <c r="BJ25" s="98"/>
      <c r="BK25" s="99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1"/>
    </row>
    <row r="26" spans="1:82" x14ac:dyDescent="0.25">
      <c r="A26" s="102" t="s">
        <v>119</v>
      </c>
      <c r="B26" s="103"/>
      <c r="C26" s="104" t="s">
        <v>111</v>
      </c>
      <c r="D26" s="104" t="s">
        <v>117</v>
      </c>
      <c r="E26" s="105" t="s">
        <v>120</v>
      </c>
      <c r="F26" s="106" t="s">
        <v>109</v>
      </c>
      <c r="G26" s="107"/>
      <c r="H26" s="108" t="s">
        <v>118</v>
      </c>
      <c r="I26" s="106" t="s">
        <v>3</v>
      </c>
      <c r="J26" s="107" t="s">
        <v>5</v>
      </c>
      <c r="K26" s="109"/>
      <c r="L26" s="110"/>
      <c r="M26" s="111"/>
      <c r="N26" s="112">
        <v>22093</v>
      </c>
      <c r="O26" s="113">
        <v>24130</v>
      </c>
      <c r="P26" s="113">
        <v>25487</v>
      </c>
      <c r="Q26" s="114"/>
      <c r="R26" s="193">
        <v>0.09</v>
      </c>
      <c r="S26" s="112">
        <v>1988</v>
      </c>
      <c r="T26" s="113">
        <v>2172</v>
      </c>
      <c r="U26" s="113">
        <v>2294</v>
      </c>
      <c r="V26" s="114">
        <f t="shared" si="1"/>
        <v>0</v>
      </c>
      <c r="W26" s="116"/>
      <c r="X26" s="117"/>
      <c r="Y26" s="118" t="s">
        <v>80</v>
      </c>
      <c r="Z26" s="107" t="str">
        <f>'[2]Tier 1'!V26</f>
        <v>C</v>
      </c>
      <c r="AA26" s="107"/>
      <c r="AB26" s="107"/>
      <c r="AC26" s="107"/>
      <c r="AD26" s="108"/>
      <c r="AE26" s="112">
        <f>'[2]Tier 1'!W26</f>
        <v>3420</v>
      </c>
      <c r="AF26" s="113"/>
      <c r="AG26" s="113">
        <f>'[2]Tier 1'!X26</f>
        <v>3420</v>
      </c>
      <c r="AH26" s="113"/>
      <c r="AI26" s="113">
        <f>'[2]Tier 1'!Y26</f>
        <v>3420</v>
      </c>
      <c r="AJ26" s="113">
        <f t="shared" si="2"/>
        <v>3078</v>
      </c>
      <c r="AK26" s="113" t="e" vm="1">
        <f>VLOOKUP(A26,[1]_ScenarioData!$B$2:$FF$9999,-1,FALSE)</f>
        <v>#VALUE!</v>
      </c>
      <c r="AL26" s="114" t="e" vm="2">
        <f t="shared" si="3"/>
        <v>#VALUE!</v>
      </c>
      <c r="AM26" s="112">
        <f t="shared" si="17"/>
        <v>1988</v>
      </c>
      <c r="AN26" s="119">
        <f t="shared" si="18"/>
        <v>0.58099999999999996</v>
      </c>
      <c r="AO26" s="107" t="str">
        <f t="shared" si="19"/>
        <v>OK</v>
      </c>
      <c r="AP26" s="113">
        <f t="shared" si="20"/>
        <v>2172</v>
      </c>
      <c r="AQ26" s="119">
        <f t="shared" si="21"/>
        <v>0.63500000000000001</v>
      </c>
      <c r="AR26" s="107" t="str">
        <f t="shared" si="22"/>
        <v>OK</v>
      </c>
      <c r="AS26" s="113">
        <f t="shared" si="23"/>
        <v>2294</v>
      </c>
      <c r="AT26" s="119">
        <f t="shared" si="24"/>
        <v>0.67100000000000004</v>
      </c>
      <c r="AU26" s="120" t="str">
        <f t="shared" si="25"/>
        <v>OK</v>
      </c>
      <c r="AV26" s="113">
        <f t="shared" si="9"/>
        <v>0</v>
      </c>
      <c r="AW26" s="119" t="e" vm="2">
        <f t="shared" si="10"/>
        <v>#VALUE!</v>
      </c>
      <c r="AX26" s="121" t="e" vm="2">
        <f t="shared" si="11"/>
        <v>#VALUE!</v>
      </c>
      <c r="AY26" s="106"/>
      <c r="AZ26" s="107"/>
      <c r="BA26" s="111">
        <f t="shared" si="12"/>
        <v>0</v>
      </c>
      <c r="BB26" s="122">
        <f t="shared" si="13"/>
        <v>1</v>
      </c>
      <c r="BC26" s="123" t="e">
        <f>SUMIF(#REF!,#REF!, BB20:BB333)</f>
        <v>#REF!</v>
      </c>
      <c r="BD26" s="123">
        <f t="shared" si="14"/>
        <v>1</v>
      </c>
      <c r="BE26" s="123" t="e">
        <f>SUMIF(#REF!,#REF!, BD20:BD333)</f>
        <v>#REF!</v>
      </c>
      <c r="BF26" s="123">
        <f t="shared" si="15"/>
        <v>0</v>
      </c>
      <c r="BG26" s="123" t="e">
        <f>SUMIF(#REF!,#REF!, BF20:BF333)</f>
        <v>#REF!</v>
      </c>
      <c r="BH26" s="123" t="e" vm="2">
        <f t="shared" si="16"/>
        <v>#VALUE!</v>
      </c>
      <c r="BI26" s="124">
        <f>SUMIF(B20:B333, B26, BH20:BH333)</f>
        <v>0</v>
      </c>
      <c r="BJ26" s="125"/>
      <c r="BK26" s="99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1"/>
    </row>
    <row r="27" spans="1:82" x14ac:dyDescent="0.25">
      <c r="A27" s="75" t="s">
        <v>121</v>
      </c>
      <c r="B27" s="76"/>
      <c r="C27" s="77" t="s">
        <v>111</v>
      </c>
      <c r="D27" s="77" t="s">
        <v>120</v>
      </c>
      <c r="E27" s="78" t="s">
        <v>122</v>
      </c>
      <c r="F27" s="79" t="s">
        <v>118</v>
      </c>
      <c r="G27" s="80"/>
      <c r="H27" s="81" t="s">
        <v>118</v>
      </c>
      <c r="I27" s="79" t="s">
        <v>3</v>
      </c>
      <c r="J27" s="80" t="s">
        <v>5</v>
      </c>
      <c r="K27" s="82"/>
      <c r="L27" s="83"/>
      <c r="M27" s="84"/>
      <c r="N27" s="85">
        <v>25073</v>
      </c>
      <c r="O27" s="86">
        <v>26772</v>
      </c>
      <c r="P27" s="86">
        <v>27904</v>
      </c>
      <c r="Q27" s="87"/>
      <c r="R27" s="192">
        <v>0.09</v>
      </c>
      <c r="S27" s="85">
        <v>2257</v>
      </c>
      <c r="T27" s="86">
        <v>2409</v>
      </c>
      <c r="U27" s="86">
        <v>2511</v>
      </c>
      <c r="V27" s="87">
        <f t="shared" si="1"/>
        <v>0</v>
      </c>
      <c r="W27" s="89"/>
      <c r="X27" s="90"/>
      <c r="Y27" s="91" t="s">
        <v>80</v>
      </c>
      <c r="Z27" s="80" t="str">
        <f>'[2]Tier 1'!V27</f>
        <v>C</v>
      </c>
      <c r="AA27" s="80"/>
      <c r="AB27" s="80"/>
      <c r="AC27" s="80"/>
      <c r="AD27" s="81"/>
      <c r="AE27" s="85">
        <f>'[2]Tier 1'!W27</f>
        <v>5250</v>
      </c>
      <c r="AF27" s="86"/>
      <c r="AG27" s="86">
        <f>'[2]Tier 1'!X27</f>
        <v>5250</v>
      </c>
      <c r="AH27" s="86"/>
      <c r="AI27" s="86">
        <f>'[2]Tier 1'!Y27</f>
        <v>5250</v>
      </c>
      <c r="AJ27" s="86">
        <f t="shared" si="2"/>
        <v>4725</v>
      </c>
      <c r="AK27" s="86" t="e" vm="1">
        <f>VLOOKUP(A27,[1]_ScenarioData!$B$2:$FF$9999,-1,FALSE)</f>
        <v>#VALUE!</v>
      </c>
      <c r="AL27" s="87" t="e" vm="2">
        <f t="shared" si="3"/>
        <v>#VALUE!</v>
      </c>
      <c r="AM27" s="85">
        <f t="shared" si="17"/>
        <v>2257</v>
      </c>
      <c r="AN27" s="92">
        <f t="shared" si="18"/>
        <v>0.43</v>
      </c>
      <c r="AO27" s="80" t="str">
        <f t="shared" si="19"/>
        <v>OK</v>
      </c>
      <c r="AP27" s="86">
        <f t="shared" si="20"/>
        <v>2409</v>
      </c>
      <c r="AQ27" s="92">
        <f t="shared" si="21"/>
        <v>0.45900000000000002</v>
      </c>
      <c r="AR27" s="80" t="str">
        <f t="shared" si="22"/>
        <v>OK</v>
      </c>
      <c r="AS27" s="86">
        <f t="shared" si="23"/>
        <v>2511</v>
      </c>
      <c r="AT27" s="92">
        <f t="shared" si="24"/>
        <v>0.47799999999999998</v>
      </c>
      <c r="AU27" s="93" t="str">
        <f t="shared" si="25"/>
        <v>OK</v>
      </c>
      <c r="AV27" s="86">
        <f t="shared" si="9"/>
        <v>0</v>
      </c>
      <c r="AW27" s="92" t="e" vm="2">
        <f t="shared" si="10"/>
        <v>#VALUE!</v>
      </c>
      <c r="AX27" s="94" t="e" vm="2">
        <f t="shared" si="11"/>
        <v>#VALUE!</v>
      </c>
      <c r="AY27" s="79"/>
      <c r="AZ27" s="80"/>
      <c r="BA27" s="84">
        <f t="shared" si="12"/>
        <v>0</v>
      </c>
      <c r="BB27" s="95">
        <f t="shared" si="13"/>
        <v>1</v>
      </c>
      <c r="BC27" s="96" t="e">
        <f>SUMIF(#REF!,#REF!, BB20:BB333)</f>
        <v>#REF!</v>
      </c>
      <c r="BD27" s="96">
        <f t="shared" si="14"/>
        <v>1</v>
      </c>
      <c r="BE27" s="96" t="e">
        <f>SUMIF(#REF!,#REF!, BD20:BD333)</f>
        <v>#REF!</v>
      </c>
      <c r="BF27" s="96">
        <f t="shared" si="15"/>
        <v>0</v>
      </c>
      <c r="BG27" s="96" t="e">
        <f>SUMIF(#REF!,#REF!, BF20:BF333)</f>
        <v>#REF!</v>
      </c>
      <c r="BH27" s="96" t="e" vm="2">
        <f t="shared" si="16"/>
        <v>#VALUE!</v>
      </c>
      <c r="BI27" s="97">
        <f>SUMIF(B20:B333, B27, BH20:BH333)</f>
        <v>0</v>
      </c>
      <c r="BJ27" s="98"/>
      <c r="BK27" s="99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1"/>
    </row>
    <row r="28" spans="1:82" x14ac:dyDescent="0.25">
      <c r="A28" s="102" t="s">
        <v>123</v>
      </c>
      <c r="B28" s="103"/>
      <c r="C28" s="104" t="s">
        <v>111</v>
      </c>
      <c r="D28" s="104" t="s">
        <v>122</v>
      </c>
      <c r="E28" s="105" t="s">
        <v>124</v>
      </c>
      <c r="F28" s="106" t="s">
        <v>118</v>
      </c>
      <c r="G28" s="107"/>
      <c r="H28" s="108" t="s">
        <v>118</v>
      </c>
      <c r="I28" s="106" t="s">
        <v>3</v>
      </c>
      <c r="J28" s="107" t="s">
        <v>5</v>
      </c>
      <c r="K28" s="109"/>
      <c r="L28" s="110"/>
      <c r="M28" s="111"/>
      <c r="N28" s="112">
        <v>25073</v>
      </c>
      <c r="O28" s="113">
        <v>26772</v>
      </c>
      <c r="P28" s="113">
        <v>27904</v>
      </c>
      <c r="Q28" s="114"/>
      <c r="R28" s="193">
        <v>0.09</v>
      </c>
      <c r="S28" s="112">
        <v>2257</v>
      </c>
      <c r="T28" s="113">
        <v>2409</v>
      </c>
      <c r="U28" s="113">
        <v>2511</v>
      </c>
      <c r="V28" s="114">
        <f t="shared" si="1"/>
        <v>0</v>
      </c>
      <c r="W28" s="116"/>
      <c r="X28" s="117"/>
      <c r="Y28" s="118" t="s">
        <v>80</v>
      </c>
      <c r="Z28" s="107" t="str">
        <f>'[2]Tier 1'!V28</f>
        <v>C</v>
      </c>
      <c r="AA28" s="107"/>
      <c r="AB28" s="107"/>
      <c r="AC28" s="107"/>
      <c r="AD28" s="108"/>
      <c r="AE28" s="112">
        <f>'[2]Tier 1'!W28</f>
        <v>5250</v>
      </c>
      <c r="AF28" s="113"/>
      <c r="AG28" s="113">
        <f>'[2]Tier 1'!X28</f>
        <v>5250</v>
      </c>
      <c r="AH28" s="113"/>
      <c r="AI28" s="113">
        <f>'[2]Tier 1'!Y28</f>
        <v>5250</v>
      </c>
      <c r="AJ28" s="113">
        <f t="shared" si="2"/>
        <v>4725</v>
      </c>
      <c r="AK28" s="113" t="e" vm="1">
        <f>VLOOKUP(A28,[1]_ScenarioData!$B$2:$FF$9999,-1,FALSE)</f>
        <v>#VALUE!</v>
      </c>
      <c r="AL28" s="114" t="e" vm="2">
        <f t="shared" si="3"/>
        <v>#VALUE!</v>
      </c>
      <c r="AM28" s="112">
        <f t="shared" si="17"/>
        <v>2257</v>
      </c>
      <c r="AN28" s="119">
        <f t="shared" si="18"/>
        <v>0.43</v>
      </c>
      <c r="AO28" s="107" t="str">
        <f t="shared" si="19"/>
        <v>OK</v>
      </c>
      <c r="AP28" s="113">
        <f t="shared" si="20"/>
        <v>2409</v>
      </c>
      <c r="AQ28" s="119">
        <f t="shared" si="21"/>
        <v>0.45900000000000002</v>
      </c>
      <c r="AR28" s="107" t="str">
        <f t="shared" si="22"/>
        <v>OK</v>
      </c>
      <c r="AS28" s="113">
        <f t="shared" si="23"/>
        <v>2511</v>
      </c>
      <c r="AT28" s="119">
        <f t="shared" si="24"/>
        <v>0.47799999999999998</v>
      </c>
      <c r="AU28" s="120" t="str">
        <f t="shared" si="25"/>
        <v>OK</v>
      </c>
      <c r="AV28" s="113">
        <f t="shared" si="9"/>
        <v>0</v>
      </c>
      <c r="AW28" s="119" t="e" vm="2">
        <f t="shared" si="10"/>
        <v>#VALUE!</v>
      </c>
      <c r="AX28" s="121" t="e" vm="2">
        <f t="shared" si="11"/>
        <v>#VALUE!</v>
      </c>
      <c r="AY28" s="106"/>
      <c r="AZ28" s="107"/>
      <c r="BA28" s="111">
        <f t="shared" si="12"/>
        <v>0</v>
      </c>
      <c r="BB28" s="122">
        <f t="shared" si="13"/>
        <v>1</v>
      </c>
      <c r="BC28" s="123" t="e">
        <f>SUMIF(#REF!,#REF!, BB20:BB333)</f>
        <v>#REF!</v>
      </c>
      <c r="BD28" s="123">
        <f t="shared" si="14"/>
        <v>1</v>
      </c>
      <c r="BE28" s="123" t="e">
        <f>SUMIF(#REF!,#REF!, BD20:BD333)</f>
        <v>#REF!</v>
      </c>
      <c r="BF28" s="123">
        <f t="shared" si="15"/>
        <v>0</v>
      </c>
      <c r="BG28" s="123" t="e">
        <f>SUMIF(#REF!,#REF!, BF20:BF333)</f>
        <v>#REF!</v>
      </c>
      <c r="BH28" s="123" t="e" vm="2">
        <f t="shared" si="16"/>
        <v>#VALUE!</v>
      </c>
      <c r="BI28" s="124">
        <f>SUMIF(B20:B333, B28, BH20:BH333)</f>
        <v>0</v>
      </c>
      <c r="BJ28" s="125"/>
      <c r="BK28" s="99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1"/>
    </row>
    <row r="29" spans="1:82" x14ac:dyDescent="0.25">
      <c r="A29" s="75" t="s">
        <v>125</v>
      </c>
      <c r="B29" s="76"/>
      <c r="C29" s="77" t="s">
        <v>111</v>
      </c>
      <c r="D29" s="77" t="s">
        <v>124</v>
      </c>
      <c r="E29" s="78" t="s">
        <v>126</v>
      </c>
      <c r="F29" s="79" t="s">
        <v>118</v>
      </c>
      <c r="G29" s="80"/>
      <c r="H29" s="81" t="s">
        <v>118</v>
      </c>
      <c r="I29" s="79" t="s">
        <v>3</v>
      </c>
      <c r="J29" s="80" t="s">
        <v>5</v>
      </c>
      <c r="K29" s="82"/>
      <c r="L29" s="83"/>
      <c r="M29" s="84"/>
      <c r="N29" s="85">
        <v>25073</v>
      </c>
      <c r="O29" s="86">
        <v>26772</v>
      </c>
      <c r="P29" s="86">
        <v>27904</v>
      </c>
      <c r="Q29" s="87"/>
      <c r="R29" s="192">
        <v>0.09</v>
      </c>
      <c r="S29" s="85">
        <v>2257</v>
      </c>
      <c r="T29" s="86">
        <v>2409</v>
      </c>
      <c r="U29" s="86">
        <v>2511</v>
      </c>
      <c r="V29" s="87">
        <f t="shared" si="1"/>
        <v>0</v>
      </c>
      <c r="W29" s="89"/>
      <c r="X29" s="90"/>
      <c r="Y29" s="91" t="s">
        <v>80</v>
      </c>
      <c r="Z29" s="80" t="str">
        <f>'[2]Tier 1'!V29</f>
        <v>C</v>
      </c>
      <c r="AA29" s="80"/>
      <c r="AB29" s="80"/>
      <c r="AC29" s="80"/>
      <c r="AD29" s="81"/>
      <c r="AE29" s="85">
        <f>'[2]Tier 1'!W29</f>
        <v>5250</v>
      </c>
      <c r="AF29" s="86"/>
      <c r="AG29" s="86">
        <f>'[2]Tier 1'!X29</f>
        <v>5250</v>
      </c>
      <c r="AH29" s="86"/>
      <c r="AI29" s="86">
        <f>'[2]Tier 1'!Y29</f>
        <v>5250</v>
      </c>
      <c r="AJ29" s="86">
        <f t="shared" si="2"/>
        <v>4725</v>
      </c>
      <c r="AK29" s="86" t="e" vm="1">
        <f>VLOOKUP(A29,[1]_ScenarioData!$B$2:$FF$9999,-1,FALSE)</f>
        <v>#VALUE!</v>
      </c>
      <c r="AL29" s="87" t="e" vm="2">
        <f t="shared" si="3"/>
        <v>#VALUE!</v>
      </c>
      <c r="AM29" s="85">
        <f t="shared" si="17"/>
        <v>2257</v>
      </c>
      <c r="AN29" s="92">
        <f t="shared" si="18"/>
        <v>0.43</v>
      </c>
      <c r="AO29" s="80" t="str">
        <f t="shared" si="19"/>
        <v>OK</v>
      </c>
      <c r="AP29" s="86">
        <f t="shared" si="20"/>
        <v>2409</v>
      </c>
      <c r="AQ29" s="92">
        <f t="shared" si="21"/>
        <v>0.45900000000000002</v>
      </c>
      <c r="AR29" s="80" t="str">
        <f t="shared" si="22"/>
        <v>OK</v>
      </c>
      <c r="AS29" s="86">
        <f t="shared" si="23"/>
        <v>2511</v>
      </c>
      <c r="AT29" s="92">
        <f t="shared" si="24"/>
        <v>0.47799999999999998</v>
      </c>
      <c r="AU29" s="93" t="str">
        <f t="shared" si="25"/>
        <v>OK</v>
      </c>
      <c r="AV29" s="86">
        <f t="shared" si="9"/>
        <v>0</v>
      </c>
      <c r="AW29" s="92" t="e" vm="2">
        <f t="shared" si="10"/>
        <v>#VALUE!</v>
      </c>
      <c r="AX29" s="94" t="e" vm="2">
        <f t="shared" si="11"/>
        <v>#VALUE!</v>
      </c>
      <c r="AY29" s="79"/>
      <c r="AZ29" s="80"/>
      <c r="BA29" s="84">
        <f t="shared" si="12"/>
        <v>0</v>
      </c>
      <c r="BB29" s="95">
        <f t="shared" si="13"/>
        <v>1</v>
      </c>
      <c r="BC29" s="96" t="e">
        <f>SUMIF(#REF!,#REF!, BB20:BB333)</f>
        <v>#REF!</v>
      </c>
      <c r="BD29" s="96">
        <f t="shared" si="14"/>
        <v>1</v>
      </c>
      <c r="BE29" s="96" t="e">
        <f>SUMIF(#REF!,#REF!, BD20:BD333)</f>
        <v>#REF!</v>
      </c>
      <c r="BF29" s="96">
        <f t="shared" si="15"/>
        <v>0</v>
      </c>
      <c r="BG29" s="96" t="e">
        <f>SUMIF(#REF!,#REF!, BF20:BF333)</f>
        <v>#REF!</v>
      </c>
      <c r="BH29" s="96" t="e" vm="2">
        <f t="shared" si="16"/>
        <v>#VALUE!</v>
      </c>
      <c r="BI29" s="97">
        <f>SUMIF(B20:B333, B29, BH20:BH333)</f>
        <v>0</v>
      </c>
      <c r="BJ29" s="98"/>
      <c r="BK29" s="99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1"/>
    </row>
    <row r="30" spans="1:82" x14ac:dyDescent="0.25">
      <c r="A30" s="102" t="s">
        <v>127</v>
      </c>
      <c r="B30" s="103"/>
      <c r="C30" s="104" t="s">
        <v>111</v>
      </c>
      <c r="D30" s="104" t="s">
        <v>126</v>
      </c>
      <c r="E30" s="105" t="s">
        <v>128</v>
      </c>
      <c r="F30" s="106" t="s">
        <v>118</v>
      </c>
      <c r="G30" s="107"/>
      <c r="H30" s="108" t="s">
        <v>118</v>
      </c>
      <c r="I30" s="106" t="s">
        <v>3</v>
      </c>
      <c r="J30" s="107" t="s">
        <v>5</v>
      </c>
      <c r="K30" s="109"/>
      <c r="L30" s="110"/>
      <c r="M30" s="111"/>
      <c r="N30" s="112">
        <v>25073</v>
      </c>
      <c r="O30" s="113">
        <v>26772</v>
      </c>
      <c r="P30" s="113">
        <v>27904</v>
      </c>
      <c r="Q30" s="114"/>
      <c r="R30" s="193">
        <v>0.09</v>
      </c>
      <c r="S30" s="112">
        <v>2257</v>
      </c>
      <c r="T30" s="113">
        <v>2409</v>
      </c>
      <c r="U30" s="113">
        <v>2511</v>
      </c>
      <c r="V30" s="114">
        <f t="shared" si="1"/>
        <v>0</v>
      </c>
      <c r="W30" s="116"/>
      <c r="X30" s="117"/>
      <c r="Y30" s="118" t="s">
        <v>80</v>
      </c>
      <c r="Z30" s="107" t="str">
        <f>'[2]Tier 1'!V30</f>
        <v>C</v>
      </c>
      <c r="AA30" s="107"/>
      <c r="AB30" s="107"/>
      <c r="AC30" s="107"/>
      <c r="AD30" s="108"/>
      <c r="AE30" s="112">
        <f>'[2]Tier 1'!W30</f>
        <v>5250</v>
      </c>
      <c r="AF30" s="113"/>
      <c r="AG30" s="113">
        <f>'[2]Tier 1'!X30</f>
        <v>5250</v>
      </c>
      <c r="AH30" s="113"/>
      <c r="AI30" s="113">
        <f>'[2]Tier 1'!Y30</f>
        <v>5250</v>
      </c>
      <c r="AJ30" s="113">
        <f t="shared" si="2"/>
        <v>4725</v>
      </c>
      <c r="AK30" s="113" t="e" vm="1">
        <f>VLOOKUP(A30,[1]_ScenarioData!$B$2:$FF$9999,-1,FALSE)</f>
        <v>#VALUE!</v>
      </c>
      <c r="AL30" s="114" t="e" vm="2">
        <f t="shared" si="3"/>
        <v>#VALUE!</v>
      </c>
      <c r="AM30" s="112">
        <f t="shared" si="17"/>
        <v>2257</v>
      </c>
      <c r="AN30" s="119">
        <f t="shared" si="18"/>
        <v>0.43</v>
      </c>
      <c r="AO30" s="107" t="str">
        <f t="shared" si="19"/>
        <v>OK</v>
      </c>
      <c r="AP30" s="113">
        <f t="shared" si="20"/>
        <v>2409</v>
      </c>
      <c r="AQ30" s="119">
        <f t="shared" si="21"/>
        <v>0.45900000000000002</v>
      </c>
      <c r="AR30" s="107" t="str">
        <f t="shared" si="22"/>
        <v>OK</v>
      </c>
      <c r="AS30" s="113">
        <f t="shared" si="23"/>
        <v>2511</v>
      </c>
      <c r="AT30" s="119">
        <f t="shared" si="24"/>
        <v>0.47799999999999998</v>
      </c>
      <c r="AU30" s="120" t="str">
        <f t="shared" si="25"/>
        <v>OK</v>
      </c>
      <c r="AV30" s="113">
        <f t="shared" si="9"/>
        <v>0</v>
      </c>
      <c r="AW30" s="119" t="e" vm="2">
        <f t="shared" si="10"/>
        <v>#VALUE!</v>
      </c>
      <c r="AX30" s="121" t="e" vm="2">
        <f t="shared" si="11"/>
        <v>#VALUE!</v>
      </c>
      <c r="AY30" s="106"/>
      <c r="AZ30" s="107"/>
      <c r="BA30" s="111">
        <f t="shared" si="12"/>
        <v>0</v>
      </c>
      <c r="BB30" s="122">
        <f t="shared" si="13"/>
        <v>1</v>
      </c>
      <c r="BC30" s="123" t="e">
        <f>SUMIF(#REF!,#REF!, BB20:BB333)</f>
        <v>#REF!</v>
      </c>
      <c r="BD30" s="123">
        <f t="shared" si="14"/>
        <v>1</v>
      </c>
      <c r="BE30" s="123" t="e">
        <f>SUMIF(#REF!,#REF!, BD20:BD333)</f>
        <v>#REF!</v>
      </c>
      <c r="BF30" s="123">
        <f t="shared" si="15"/>
        <v>0</v>
      </c>
      <c r="BG30" s="123" t="e">
        <f>SUMIF(#REF!,#REF!, BF20:BF333)</f>
        <v>#REF!</v>
      </c>
      <c r="BH30" s="123" t="e" vm="2">
        <f t="shared" si="16"/>
        <v>#VALUE!</v>
      </c>
      <c r="BI30" s="124">
        <f>SUMIF(B20:B333, B30, BH20:BH333)</f>
        <v>0</v>
      </c>
      <c r="BJ30" s="125"/>
      <c r="BK30" s="99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1"/>
    </row>
    <row r="31" spans="1:82" x14ac:dyDescent="0.25">
      <c r="A31" s="75" t="s">
        <v>129</v>
      </c>
      <c r="B31" s="76"/>
      <c r="C31" s="77" t="s">
        <v>111</v>
      </c>
      <c r="D31" s="77" t="s">
        <v>128</v>
      </c>
      <c r="E31" s="78" t="s">
        <v>130</v>
      </c>
      <c r="F31" s="79" t="s">
        <v>118</v>
      </c>
      <c r="G31" s="80"/>
      <c r="H31" s="81" t="s">
        <v>118</v>
      </c>
      <c r="I31" s="79" t="s">
        <v>3</v>
      </c>
      <c r="J31" s="80" t="s">
        <v>5</v>
      </c>
      <c r="K31" s="82"/>
      <c r="L31" s="83"/>
      <c r="M31" s="84"/>
      <c r="N31" s="85">
        <v>25073</v>
      </c>
      <c r="O31" s="86">
        <v>26772</v>
      </c>
      <c r="P31" s="86">
        <v>27904</v>
      </c>
      <c r="Q31" s="87"/>
      <c r="R31" s="192">
        <v>0.09</v>
      </c>
      <c r="S31" s="85">
        <v>2257</v>
      </c>
      <c r="T31" s="86">
        <v>2409</v>
      </c>
      <c r="U31" s="86">
        <v>2511</v>
      </c>
      <c r="V31" s="87">
        <f t="shared" si="1"/>
        <v>0</v>
      </c>
      <c r="W31" s="89"/>
      <c r="X31" s="90"/>
      <c r="Y31" s="91" t="s">
        <v>80</v>
      </c>
      <c r="Z31" s="80" t="str">
        <f>'[2]Tier 1'!V31</f>
        <v>C</v>
      </c>
      <c r="AA31" s="80"/>
      <c r="AB31" s="80"/>
      <c r="AC31" s="80"/>
      <c r="AD31" s="81"/>
      <c r="AE31" s="85">
        <f>'[2]Tier 1'!W31</f>
        <v>5250</v>
      </c>
      <c r="AF31" s="86"/>
      <c r="AG31" s="86">
        <f>'[2]Tier 1'!X31</f>
        <v>5250</v>
      </c>
      <c r="AH31" s="86"/>
      <c r="AI31" s="86">
        <f>'[2]Tier 1'!Y31</f>
        <v>5250</v>
      </c>
      <c r="AJ31" s="86">
        <f t="shared" si="2"/>
        <v>4725</v>
      </c>
      <c r="AK31" s="86" t="e" vm="1">
        <f>VLOOKUP(A31,[1]_ScenarioData!$B$2:$FF$9999,-1,FALSE)</f>
        <v>#VALUE!</v>
      </c>
      <c r="AL31" s="87" t="e" vm="2">
        <f t="shared" si="3"/>
        <v>#VALUE!</v>
      </c>
      <c r="AM31" s="85">
        <f t="shared" si="17"/>
        <v>2257</v>
      </c>
      <c r="AN31" s="92">
        <f t="shared" si="18"/>
        <v>0.43</v>
      </c>
      <c r="AO31" s="80" t="str">
        <f t="shared" si="19"/>
        <v>OK</v>
      </c>
      <c r="AP31" s="86">
        <f t="shared" si="20"/>
        <v>2409</v>
      </c>
      <c r="AQ31" s="92">
        <f t="shared" si="21"/>
        <v>0.45900000000000002</v>
      </c>
      <c r="AR31" s="80" t="str">
        <f t="shared" si="22"/>
        <v>OK</v>
      </c>
      <c r="AS31" s="86">
        <f t="shared" si="23"/>
        <v>2511</v>
      </c>
      <c r="AT31" s="92">
        <f t="shared" si="24"/>
        <v>0.47799999999999998</v>
      </c>
      <c r="AU31" s="93" t="str">
        <f t="shared" si="25"/>
        <v>OK</v>
      </c>
      <c r="AV31" s="86">
        <f t="shared" si="9"/>
        <v>0</v>
      </c>
      <c r="AW31" s="92" t="e" vm="2">
        <f t="shared" si="10"/>
        <v>#VALUE!</v>
      </c>
      <c r="AX31" s="94" t="e" vm="2">
        <f t="shared" si="11"/>
        <v>#VALUE!</v>
      </c>
      <c r="AY31" s="79"/>
      <c r="AZ31" s="80"/>
      <c r="BA31" s="84">
        <f t="shared" si="12"/>
        <v>0</v>
      </c>
      <c r="BB31" s="95">
        <f t="shared" si="13"/>
        <v>1</v>
      </c>
      <c r="BC31" s="96" t="e">
        <f>SUMIF(#REF!,#REF!, BB20:BB333)</f>
        <v>#REF!</v>
      </c>
      <c r="BD31" s="96">
        <f t="shared" si="14"/>
        <v>1</v>
      </c>
      <c r="BE31" s="96" t="e">
        <f>SUMIF(#REF!,#REF!, BD20:BD333)</f>
        <v>#REF!</v>
      </c>
      <c r="BF31" s="96">
        <f t="shared" si="15"/>
        <v>0</v>
      </c>
      <c r="BG31" s="96" t="e">
        <f>SUMIF(#REF!,#REF!, BF20:BF333)</f>
        <v>#REF!</v>
      </c>
      <c r="BH31" s="96" t="e" vm="2">
        <f t="shared" si="16"/>
        <v>#VALUE!</v>
      </c>
      <c r="BI31" s="97">
        <f>SUMIF(B20:B333, B31, BH20:BH333)</f>
        <v>0</v>
      </c>
      <c r="BJ31" s="98"/>
      <c r="BK31" s="99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1"/>
    </row>
    <row r="32" spans="1:82" x14ac:dyDescent="0.25">
      <c r="A32" s="102" t="s">
        <v>131</v>
      </c>
      <c r="B32" s="103"/>
      <c r="C32" s="104" t="s">
        <v>111</v>
      </c>
      <c r="D32" s="104" t="s">
        <v>130</v>
      </c>
      <c r="E32" s="105" t="s">
        <v>103</v>
      </c>
      <c r="F32" s="106" t="s">
        <v>118</v>
      </c>
      <c r="G32" s="107"/>
      <c r="H32" s="108" t="s">
        <v>118</v>
      </c>
      <c r="I32" s="106" t="s">
        <v>3</v>
      </c>
      <c r="J32" s="107" t="s">
        <v>5</v>
      </c>
      <c r="K32" s="109"/>
      <c r="L32" s="110"/>
      <c r="M32" s="111"/>
      <c r="N32" s="112">
        <v>32640</v>
      </c>
      <c r="O32" s="113">
        <v>34638</v>
      </c>
      <c r="P32" s="113">
        <v>36037</v>
      </c>
      <c r="Q32" s="114"/>
      <c r="R32" s="193">
        <v>0.09</v>
      </c>
      <c r="S32" s="112">
        <v>2938</v>
      </c>
      <c r="T32" s="113">
        <v>3117</v>
      </c>
      <c r="U32" s="113">
        <v>3243</v>
      </c>
      <c r="V32" s="114">
        <f t="shared" si="1"/>
        <v>0</v>
      </c>
      <c r="W32" s="116"/>
      <c r="X32" s="117"/>
      <c r="Y32" s="118" t="s">
        <v>80</v>
      </c>
      <c r="Z32" s="107" t="str">
        <f>'[2]Tier 1'!V32</f>
        <v>C</v>
      </c>
      <c r="AA32" s="107"/>
      <c r="AB32" s="107"/>
      <c r="AC32" s="107"/>
      <c r="AD32" s="108"/>
      <c r="AE32" s="112">
        <f>'[2]Tier 1'!W32</f>
        <v>2090</v>
      </c>
      <c r="AF32" s="113"/>
      <c r="AG32" s="113">
        <f>'[2]Tier 1'!X32</f>
        <v>2090</v>
      </c>
      <c r="AH32" s="113"/>
      <c r="AI32" s="113">
        <f>'[2]Tier 1'!Y32</f>
        <v>2090</v>
      </c>
      <c r="AJ32" s="113">
        <f t="shared" si="2"/>
        <v>1881</v>
      </c>
      <c r="AK32" s="113" t="e" vm="1">
        <f>VLOOKUP(A32,[1]_ScenarioData!$B$2:$FF$9999,-1,FALSE)</f>
        <v>#VALUE!</v>
      </c>
      <c r="AL32" s="114" t="e" vm="2">
        <f t="shared" si="3"/>
        <v>#VALUE!</v>
      </c>
      <c r="AM32" s="112">
        <f t="shared" si="17"/>
        <v>2938</v>
      </c>
      <c r="AN32" s="119">
        <f t="shared" si="18"/>
        <v>1.4059999999999999</v>
      </c>
      <c r="AO32" s="107" t="str">
        <f t="shared" si="19"/>
        <v>OK</v>
      </c>
      <c r="AP32" s="113">
        <f t="shared" si="20"/>
        <v>3117</v>
      </c>
      <c r="AQ32" s="119">
        <f t="shared" si="21"/>
        <v>1.4910000000000001</v>
      </c>
      <c r="AR32" s="107" t="str">
        <f t="shared" si="22"/>
        <v>OK</v>
      </c>
      <c r="AS32" s="113">
        <f t="shared" si="23"/>
        <v>3243</v>
      </c>
      <c r="AT32" s="119">
        <f t="shared" si="24"/>
        <v>1.552</v>
      </c>
      <c r="AU32" s="120" t="str">
        <f t="shared" si="25"/>
        <v>OK</v>
      </c>
      <c r="AV32" s="113">
        <f t="shared" si="9"/>
        <v>0</v>
      </c>
      <c r="AW32" s="119" t="e" vm="2">
        <f t="shared" si="10"/>
        <v>#VALUE!</v>
      </c>
      <c r="AX32" s="121" t="e" vm="2">
        <f t="shared" si="11"/>
        <v>#VALUE!</v>
      </c>
      <c r="AY32" s="106"/>
      <c r="AZ32" s="107"/>
      <c r="BA32" s="111">
        <f t="shared" si="12"/>
        <v>0</v>
      </c>
      <c r="BB32" s="122">
        <f t="shared" si="13"/>
        <v>1</v>
      </c>
      <c r="BC32" s="123" t="e">
        <f>SUMIF(#REF!,#REF!, BB20:BB333)</f>
        <v>#REF!</v>
      </c>
      <c r="BD32" s="123">
        <f t="shared" si="14"/>
        <v>1</v>
      </c>
      <c r="BE32" s="123" t="e">
        <f>SUMIF(#REF!,#REF!, BD20:BD333)</f>
        <v>#REF!</v>
      </c>
      <c r="BF32" s="123">
        <f t="shared" si="15"/>
        <v>1</v>
      </c>
      <c r="BG32" s="123" t="e">
        <f>SUMIF(#REF!,#REF!, BF20:BF333)</f>
        <v>#REF!</v>
      </c>
      <c r="BH32" s="123" t="e" vm="2">
        <f t="shared" si="16"/>
        <v>#VALUE!</v>
      </c>
      <c r="BI32" s="124">
        <f>SUMIF(B20:B333, B32, BH20:BH333)</f>
        <v>0</v>
      </c>
      <c r="BJ32" s="125"/>
      <c r="BK32" s="99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1"/>
    </row>
    <row r="33" spans="1:82" x14ac:dyDescent="0.25">
      <c r="A33" s="75" t="s">
        <v>132</v>
      </c>
      <c r="B33" s="76"/>
      <c r="C33" s="77" t="s">
        <v>111</v>
      </c>
      <c r="D33" s="77" t="s">
        <v>103</v>
      </c>
      <c r="E33" s="78" t="s">
        <v>133</v>
      </c>
      <c r="F33" s="79" t="s">
        <v>118</v>
      </c>
      <c r="G33" s="80"/>
      <c r="H33" s="81" t="s">
        <v>118</v>
      </c>
      <c r="I33" s="79" t="s">
        <v>3</v>
      </c>
      <c r="J33" s="80" t="s">
        <v>5</v>
      </c>
      <c r="K33" s="82"/>
      <c r="L33" s="83"/>
      <c r="M33" s="84"/>
      <c r="N33" s="85">
        <v>32640</v>
      </c>
      <c r="O33" s="86">
        <v>34638</v>
      </c>
      <c r="P33" s="86">
        <v>36037</v>
      </c>
      <c r="Q33" s="87"/>
      <c r="R33" s="192">
        <v>0.09</v>
      </c>
      <c r="S33" s="85">
        <v>2938</v>
      </c>
      <c r="T33" s="86">
        <v>3117</v>
      </c>
      <c r="U33" s="86">
        <v>3243</v>
      </c>
      <c r="V33" s="87">
        <f t="shared" si="1"/>
        <v>0</v>
      </c>
      <c r="W33" s="89"/>
      <c r="X33" s="90"/>
      <c r="Y33" s="91" t="s">
        <v>80</v>
      </c>
      <c r="Z33" s="80" t="str">
        <f>'[2]Tier 1'!V33</f>
        <v>C</v>
      </c>
      <c r="AA33" s="80"/>
      <c r="AB33" s="80"/>
      <c r="AC33" s="80"/>
      <c r="AD33" s="81"/>
      <c r="AE33" s="85">
        <f>'[2]Tier 1'!W33</f>
        <v>2090</v>
      </c>
      <c r="AF33" s="86"/>
      <c r="AG33" s="86">
        <f>'[2]Tier 1'!X33</f>
        <v>2090</v>
      </c>
      <c r="AH33" s="86"/>
      <c r="AI33" s="86">
        <f>'[2]Tier 1'!Y33</f>
        <v>2090</v>
      </c>
      <c r="AJ33" s="86">
        <f t="shared" si="2"/>
        <v>1881</v>
      </c>
      <c r="AK33" s="86" t="e" vm="1">
        <f>VLOOKUP(A33,[1]_ScenarioData!$B$2:$FF$9999,-1,FALSE)</f>
        <v>#VALUE!</v>
      </c>
      <c r="AL33" s="87" t="e" vm="2">
        <f t="shared" si="3"/>
        <v>#VALUE!</v>
      </c>
      <c r="AM33" s="85">
        <f t="shared" si="17"/>
        <v>2938</v>
      </c>
      <c r="AN33" s="92">
        <f t="shared" si="18"/>
        <v>1.4059999999999999</v>
      </c>
      <c r="AO33" s="80" t="str">
        <f t="shared" si="19"/>
        <v>OK</v>
      </c>
      <c r="AP33" s="86">
        <f t="shared" si="20"/>
        <v>3117</v>
      </c>
      <c r="AQ33" s="92">
        <f t="shared" si="21"/>
        <v>1.4910000000000001</v>
      </c>
      <c r="AR33" s="80" t="str">
        <f t="shared" si="22"/>
        <v>OK</v>
      </c>
      <c r="AS33" s="86">
        <f t="shared" si="23"/>
        <v>3243</v>
      </c>
      <c r="AT33" s="92">
        <f t="shared" si="24"/>
        <v>1.552</v>
      </c>
      <c r="AU33" s="93" t="str">
        <f t="shared" si="25"/>
        <v>OK</v>
      </c>
      <c r="AV33" s="86">
        <f t="shared" si="9"/>
        <v>0</v>
      </c>
      <c r="AW33" s="92" t="e" vm="2">
        <f t="shared" si="10"/>
        <v>#VALUE!</v>
      </c>
      <c r="AX33" s="94" t="e" vm="2">
        <f t="shared" si="11"/>
        <v>#VALUE!</v>
      </c>
      <c r="AY33" s="79"/>
      <c r="AZ33" s="80"/>
      <c r="BA33" s="84">
        <f t="shared" si="12"/>
        <v>0</v>
      </c>
      <c r="BB33" s="95">
        <f t="shared" si="13"/>
        <v>1</v>
      </c>
      <c r="BC33" s="96" t="e">
        <f>SUMIF(#REF!,#REF!, BB20:BB333)</f>
        <v>#REF!</v>
      </c>
      <c r="BD33" s="96">
        <f t="shared" si="14"/>
        <v>1</v>
      </c>
      <c r="BE33" s="96" t="e">
        <f>SUMIF(#REF!,#REF!, BD20:BD333)</f>
        <v>#REF!</v>
      </c>
      <c r="BF33" s="96">
        <f t="shared" si="15"/>
        <v>1</v>
      </c>
      <c r="BG33" s="96" t="e">
        <f>SUMIF(#REF!,#REF!, BF20:BF333)</f>
        <v>#REF!</v>
      </c>
      <c r="BH33" s="96" t="e" vm="2">
        <f t="shared" si="16"/>
        <v>#VALUE!</v>
      </c>
      <c r="BI33" s="97">
        <f>SUMIF(B20:B333, B33, BH20:BH333)</f>
        <v>0</v>
      </c>
      <c r="BJ33" s="98"/>
      <c r="BK33" s="99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1"/>
    </row>
    <row r="34" spans="1:82" x14ac:dyDescent="0.25">
      <c r="A34" s="102" t="s">
        <v>134</v>
      </c>
      <c r="B34" s="103"/>
      <c r="C34" s="104" t="s">
        <v>111</v>
      </c>
      <c r="D34" s="104" t="s">
        <v>133</v>
      </c>
      <c r="E34" s="105" t="s">
        <v>135</v>
      </c>
      <c r="F34" s="106" t="s">
        <v>118</v>
      </c>
      <c r="G34" s="107"/>
      <c r="H34" s="108" t="s">
        <v>118</v>
      </c>
      <c r="I34" s="106" t="s">
        <v>3</v>
      </c>
      <c r="J34" s="107" t="s">
        <v>5</v>
      </c>
      <c r="K34" s="109"/>
      <c r="L34" s="110"/>
      <c r="M34" s="111"/>
      <c r="N34" s="112">
        <v>25447</v>
      </c>
      <c r="O34" s="113">
        <v>26956</v>
      </c>
      <c r="P34" s="113">
        <v>27962</v>
      </c>
      <c r="Q34" s="114"/>
      <c r="R34" s="193">
        <v>0.09</v>
      </c>
      <c r="S34" s="112">
        <v>2290</v>
      </c>
      <c r="T34" s="113">
        <v>2426</v>
      </c>
      <c r="U34" s="113">
        <v>2517</v>
      </c>
      <c r="V34" s="114">
        <f t="shared" si="1"/>
        <v>0</v>
      </c>
      <c r="W34" s="116"/>
      <c r="X34" s="117"/>
      <c r="Y34" s="118" t="s">
        <v>80</v>
      </c>
      <c r="Z34" s="107" t="str">
        <f>'[2]Tier 1'!V34</f>
        <v>C</v>
      </c>
      <c r="AA34" s="107"/>
      <c r="AB34" s="107"/>
      <c r="AC34" s="107"/>
      <c r="AD34" s="108"/>
      <c r="AE34" s="112">
        <f>'[2]Tier 1'!W34</f>
        <v>2090</v>
      </c>
      <c r="AF34" s="113"/>
      <c r="AG34" s="113">
        <f>'[2]Tier 1'!X34</f>
        <v>2090</v>
      </c>
      <c r="AH34" s="113"/>
      <c r="AI34" s="113">
        <f>'[2]Tier 1'!Y34</f>
        <v>2090</v>
      </c>
      <c r="AJ34" s="113">
        <f t="shared" si="2"/>
        <v>1881</v>
      </c>
      <c r="AK34" s="113" t="e" vm="1">
        <f>VLOOKUP(A34,[1]_ScenarioData!$B$2:$FF$9999,-1,FALSE)</f>
        <v>#VALUE!</v>
      </c>
      <c r="AL34" s="114" t="e" vm="2">
        <f t="shared" si="3"/>
        <v>#VALUE!</v>
      </c>
      <c r="AM34" s="112">
        <f t="shared" si="17"/>
        <v>2290</v>
      </c>
      <c r="AN34" s="119">
        <f t="shared" si="18"/>
        <v>1.0960000000000001</v>
      </c>
      <c r="AO34" s="107" t="str">
        <f t="shared" si="19"/>
        <v>OK</v>
      </c>
      <c r="AP34" s="113">
        <f t="shared" si="20"/>
        <v>2426</v>
      </c>
      <c r="AQ34" s="119">
        <f t="shared" si="21"/>
        <v>1.161</v>
      </c>
      <c r="AR34" s="107" t="str">
        <f t="shared" si="22"/>
        <v>OK</v>
      </c>
      <c r="AS34" s="113">
        <f t="shared" si="23"/>
        <v>2517</v>
      </c>
      <c r="AT34" s="119">
        <f t="shared" si="24"/>
        <v>1.204</v>
      </c>
      <c r="AU34" s="120" t="str">
        <f t="shared" si="25"/>
        <v>OK</v>
      </c>
      <c r="AV34" s="113">
        <f t="shared" si="9"/>
        <v>0</v>
      </c>
      <c r="AW34" s="119" t="e" vm="2">
        <f t="shared" si="10"/>
        <v>#VALUE!</v>
      </c>
      <c r="AX34" s="121" t="e" vm="2">
        <f t="shared" si="11"/>
        <v>#VALUE!</v>
      </c>
      <c r="AY34" s="106"/>
      <c r="AZ34" s="107"/>
      <c r="BA34" s="111">
        <f t="shared" si="12"/>
        <v>0</v>
      </c>
      <c r="BB34" s="122">
        <f t="shared" si="13"/>
        <v>1</v>
      </c>
      <c r="BC34" s="123" t="e">
        <f>SUMIF(#REF!,#REF!, BB20:BB333)</f>
        <v>#REF!</v>
      </c>
      <c r="BD34" s="123">
        <f t="shared" si="14"/>
        <v>1</v>
      </c>
      <c r="BE34" s="123" t="e">
        <f>SUMIF(#REF!,#REF!, BD20:BD333)</f>
        <v>#REF!</v>
      </c>
      <c r="BF34" s="123">
        <f t="shared" si="15"/>
        <v>1</v>
      </c>
      <c r="BG34" s="123" t="e">
        <f>SUMIF(#REF!,#REF!, BF20:BF333)</f>
        <v>#REF!</v>
      </c>
      <c r="BH34" s="123" t="e" vm="2">
        <f t="shared" si="16"/>
        <v>#VALUE!</v>
      </c>
      <c r="BI34" s="124">
        <f>SUMIF(B20:B333, B34, BH20:BH333)</f>
        <v>0</v>
      </c>
      <c r="BJ34" s="125"/>
      <c r="BK34" s="99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1"/>
    </row>
    <row r="35" spans="1:82" x14ac:dyDescent="0.25">
      <c r="A35" s="75" t="s">
        <v>136</v>
      </c>
      <c r="B35" s="76"/>
      <c r="C35" s="77" t="s">
        <v>111</v>
      </c>
      <c r="D35" s="77" t="s">
        <v>135</v>
      </c>
      <c r="E35" s="78" t="s">
        <v>137</v>
      </c>
      <c r="F35" s="79" t="s">
        <v>118</v>
      </c>
      <c r="G35" s="80"/>
      <c r="H35" s="81" t="s">
        <v>138</v>
      </c>
      <c r="I35" s="79" t="s">
        <v>3</v>
      </c>
      <c r="J35" s="80" t="s">
        <v>5</v>
      </c>
      <c r="K35" s="82"/>
      <c r="L35" s="83"/>
      <c r="M35" s="84"/>
      <c r="N35" s="85">
        <v>25447</v>
      </c>
      <c r="O35" s="86">
        <v>26956</v>
      </c>
      <c r="P35" s="86">
        <v>27962</v>
      </c>
      <c r="Q35" s="87"/>
      <c r="R35" s="192">
        <v>0.09</v>
      </c>
      <c r="S35" s="85">
        <v>2290</v>
      </c>
      <c r="T35" s="86">
        <v>2426</v>
      </c>
      <c r="U35" s="86">
        <v>2517</v>
      </c>
      <c r="V35" s="87">
        <f t="shared" si="1"/>
        <v>0</v>
      </c>
      <c r="W35" s="89"/>
      <c r="X35" s="90"/>
      <c r="Y35" s="91" t="s">
        <v>80</v>
      </c>
      <c r="Z35" s="80" t="str">
        <f>'[2]Tier 1'!V35</f>
        <v>C</v>
      </c>
      <c r="AA35" s="80"/>
      <c r="AB35" s="80"/>
      <c r="AC35" s="80"/>
      <c r="AD35" s="81"/>
      <c r="AE35" s="85">
        <f>'[2]Tier 1'!W35</f>
        <v>2090</v>
      </c>
      <c r="AF35" s="86"/>
      <c r="AG35" s="86">
        <f>'[2]Tier 1'!X35</f>
        <v>2090</v>
      </c>
      <c r="AH35" s="86"/>
      <c r="AI35" s="86">
        <f>'[2]Tier 1'!Y35</f>
        <v>2090</v>
      </c>
      <c r="AJ35" s="86">
        <f t="shared" si="2"/>
        <v>1881</v>
      </c>
      <c r="AK35" s="86" t="e" vm="1">
        <f>VLOOKUP(A35,[1]_ScenarioData!$B$2:$FF$9999,-1,FALSE)</f>
        <v>#VALUE!</v>
      </c>
      <c r="AL35" s="87" t="e" vm="2">
        <f t="shared" si="3"/>
        <v>#VALUE!</v>
      </c>
      <c r="AM35" s="85">
        <f t="shared" si="17"/>
        <v>2290</v>
      </c>
      <c r="AN35" s="92">
        <f t="shared" si="18"/>
        <v>1.0960000000000001</v>
      </c>
      <c r="AO35" s="80" t="str">
        <f t="shared" si="19"/>
        <v>OK</v>
      </c>
      <c r="AP35" s="86">
        <f t="shared" si="20"/>
        <v>2426</v>
      </c>
      <c r="AQ35" s="92">
        <f t="shared" si="21"/>
        <v>1.161</v>
      </c>
      <c r="AR35" s="80" t="str">
        <f t="shared" si="22"/>
        <v>OK</v>
      </c>
      <c r="AS35" s="86">
        <f t="shared" si="23"/>
        <v>2517</v>
      </c>
      <c r="AT35" s="92">
        <f t="shared" si="24"/>
        <v>1.204</v>
      </c>
      <c r="AU35" s="93" t="str">
        <f t="shared" si="25"/>
        <v>OK</v>
      </c>
      <c r="AV35" s="86">
        <f t="shared" si="9"/>
        <v>0</v>
      </c>
      <c r="AW35" s="92" t="e" vm="2">
        <f t="shared" si="10"/>
        <v>#VALUE!</v>
      </c>
      <c r="AX35" s="94" t="e" vm="2">
        <f t="shared" si="11"/>
        <v>#VALUE!</v>
      </c>
      <c r="AY35" s="79"/>
      <c r="AZ35" s="80"/>
      <c r="BA35" s="84">
        <f t="shared" si="12"/>
        <v>0</v>
      </c>
      <c r="BB35" s="95">
        <f t="shared" si="13"/>
        <v>1</v>
      </c>
      <c r="BC35" s="96" t="e">
        <f>SUMIF(#REF!,#REF!, BB20:BB333)</f>
        <v>#REF!</v>
      </c>
      <c r="BD35" s="96">
        <f t="shared" si="14"/>
        <v>1</v>
      </c>
      <c r="BE35" s="96" t="e">
        <f>SUMIF(#REF!,#REF!, BD20:BD333)</f>
        <v>#REF!</v>
      </c>
      <c r="BF35" s="96">
        <f t="shared" si="15"/>
        <v>1</v>
      </c>
      <c r="BG35" s="96" t="e">
        <f>SUMIF(#REF!,#REF!, BF20:BF333)</f>
        <v>#REF!</v>
      </c>
      <c r="BH35" s="96" t="e" vm="2">
        <f t="shared" si="16"/>
        <v>#VALUE!</v>
      </c>
      <c r="BI35" s="97">
        <f>SUMIF(B20:B333, B35, BH20:BH333)</f>
        <v>0</v>
      </c>
      <c r="BJ35" s="98"/>
      <c r="BK35" s="99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1"/>
    </row>
    <row r="36" spans="1:82" x14ac:dyDescent="0.25">
      <c r="A36" s="102" t="s">
        <v>139</v>
      </c>
      <c r="B36" s="103"/>
      <c r="C36" s="104" t="s">
        <v>111</v>
      </c>
      <c r="D36" s="104" t="s">
        <v>137</v>
      </c>
      <c r="E36" s="105" t="s">
        <v>140</v>
      </c>
      <c r="F36" s="106" t="s">
        <v>118</v>
      </c>
      <c r="G36" s="107"/>
      <c r="H36" s="108" t="s">
        <v>138</v>
      </c>
      <c r="I36" s="106" t="s">
        <v>3</v>
      </c>
      <c r="J36" s="107" t="s">
        <v>5</v>
      </c>
      <c r="K36" s="109"/>
      <c r="L36" s="110"/>
      <c r="M36" s="111"/>
      <c r="N36" s="112">
        <v>25447</v>
      </c>
      <c r="O36" s="113">
        <v>26956</v>
      </c>
      <c r="P36" s="113">
        <v>27962</v>
      </c>
      <c r="Q36" s="114"/>
      <c r="R36" s="193">
        <v>0.09</v>
      </c>
      <c r="S36" s="112">
        <v>2290</v>
      </c>
      <c r="T36" s="113">
        <v>2426</v>
      </c>
      <c r="U36" s="113">
        <v>2517</v>
      </c>
      <c r="V36" s="114">
        <f t="shared" si="1"/>
        <v>0</v>
      </c>
      <c r="W36" s="116"/>
      <c r="X36" s="117"/>
      <c r="Y36" s="118" t="s">
        <v>80</v>
      </c>
      <c r="Z36" s="107" t="str">
        <f>'[2]Tier 1'!V36</f>
        <v>C</v>
      </c>
      <c r="AA36" s="107"/>
      <c r="AB36" s="107"/>
      <c r="AC36" s="107"/>
      <c r="AD36" s="108"/>
      <c r="AE36" s="112">
        <f>'[2]Tier 1'!W36</f>
        <v>2090</v>
      </c>
      <c r="AF36" s="113"/>
      <c r="AG36" s="113">
        <f>'[2]Tier 1'!X36</f>
        <v>2090</v>
      </c>
      <c r="AH36" s="113"/>
      <c r="AI36" s="113">
        <f>'[2]Tier 1'!Y36</f>
        <v>2090</v>
      </c>
      <c r="AJ36" s="113">
        <f t="shared" si="2"/>
        <v>1881</v>
      </c>
      <c r="AK36" s="113" t="e" vm="1">
        <f>VLOOKUP(A36,[1]_ScenarioData!$B$2:$FF$9999,-1,FALSE)</f>
        <v>#VALUE!</v>
      </c>
      <c r="AL36" s="114" t="e" vm="2">
        <f t="shared" si="3"/>
        <v>#VALUE!</v>
      </c>
      <c r="AM36" s="112">
        <f t="shared" si="17"/>
        <v>2290</v>
      </c>
      <c r="AN36" s="119">
        <f t="shared" si="18"/>
        <v>1.0960000000000001</v>
      </c>
      <c r="AO36" s="107" t="str">
        <f t="shared" si="19"/>
        <v>OK</v>
      </c>
      <c r="AP36" s="113">
        <f t="shared" si="20"/>
        <v>2426</v>
      </c>
      <c r="AQ36" s="119">
        <f t="shared" si="21"/>
        <v>1.161</v>
      </c>
      <c r="AR36" s="107" t="str">
        <f t="shared" si="22"/>
        <v>OK</v>
      </c>
      <c r="AS36" s="113">
        <f t="shared" si="23"/>
        <v>2517</v>
      </c>
      <c r="AT36" s="119">
        <f t="shared" si="24"/>
        <v>1.204</v>
      </c>
      <c r="AU36" s="120" t="str">
        <f t="shared" si="25"/>
        <v>OK</v>
      </c>
      <c r="AV36" s="113">
        <f t="shared" si="9"/>
        <v>0</v>
      </c>
      <c r="AW36" s="119" t="e" vm="2">
        <f t="shared" si="10"/>
        <v>#VALUE!</v>
      </c>
      <c r="AX36" s="121" t="e" vm="2">
        <f t="shared" si="11"/>
        <v>#VALUE!</v>
      </c>
      <c r="AY36" s="106"/>
      <c r="AZ36" s="107"/>
      <c r="BA36" s="111">
        <f t="shared" si="12"/>
        <v>0</v>
      </c>
      <c r="BB36" s="122">
        <f t="shared" si="13"/>
        <v>1</v>
      </c>
      <c r="BC36" s="123" t="e">
        <f>SUMIF(#REF!,#REF!, BB20:BB333)</f>
        <v>#REF!</v>
      </c>
      <c r="BD36" s="123">
        <f t="shared" si="14"/>
        <v>1</v>
      </c>
      <c r="BE36" s="123" t="e">
        <f>SUMIF(#REF!,#REF!, BD20:BD333)</f>
        <v>#REF!</v>
      </c>
      <c r="BF36" s="123">
        <f t="shared" si="15"/>
        <v>1</v>
      </c>
      <c r="BG36" s="123" t="e">
        <f>SUMIF(#REF!,#REF!, BF20:BF333)</f>
        <v>#REF!</v>
      </c>
      <c r="BH36" s="123" t="e" vm="2">
        <f t="shared" si="16"/>
        <v>#VALUE!</v>
      </c>
      <c r="BI36" s="124">
        <f>SUMIF(B20:B333, B36, BH20:BH333)</f>
        <v>0</v>
      </c>
      <c r="BJ36" s="125"/>
      <c r="BK36" s="99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1"/>
    </row>
    <row r="37" spans="1:82" x14ac:dyDescent="0.25">
      <c r="A37" s="75" t="s">
        <v>141</v>
      </c>
      <c r="B37" s="76"/>
      <c r="C37" s="77" t="s">
        <v>111</v>
      </c>
      <c r="D37" s="77" t="s">
        <v>140</v>
      </c>
      <c r="E37" s="78" t="s">
        <v>142</v>
      </c>
      <c r="F37" s="79" t="s">
        <v>138</v>
      </c>
      <c r="G37" s="80"/>
      <c r="H37" s="81" t="s">
        <v>138</v>
      </c>
      <c r="I37" s="79" t="s">
        <v>3</v>
      </c>
      <c r="J37" s="80" t="s">
        <v>5</v>
      </c>
      <c r="K37" s="82"/>
      <c r="L37" s="83"/>
      <c r="M37" s="84"/>
      <c r="N37" s="85">
        <v>25447</v>
      </c>
      <c r="O37" s="86">
        <v>26956</v>
      </c>
      <c r="P37" s="86">
        <v>27962</v>
      </c>
      <c r="Q37" s="87"/>
      <c r="R37" s="192">
        <v>0.09</v>
      </c>
      <c r="S37" s="85">
        <v>2290</v>
      </c>
      <c r="T37" s="86">
        <v>2426</v>
      </c>
      <c r="U37" s="86">
        <v>2517</v>
      </c>
      <c r="V37" s="87">
        <f t="shared" si="1"/>
        <v>0</v>
      </c>
      <c r="W37" s="89"/>
      <c r="X37" s="90"/>
      <c r="Y37" s="91" t="s">
        <v>80</v>
      </c>
      <c r="Z37" s="80" t="str">
        <f>'[2]Tier 1'!V37</f>
        <v>C</v>
      </c>
      <c r="AA37" s="80"/>
      <c r="AB37" s="80"/>
      <c r="AC37" s="80"/>
      <c r="AD37" s="81"/>
      <c r="AE37" s="85">
        <f>'[2]Tier 1'!W37</f>
        <v>2090</v>
      </c>
      <c r="AF37" s="86"/>
      <c r="AG37" s="86">
        <f>'[2]Tier 1'!X37</f>
        <v>2090</v>
      </c>
      <c r="AH37" s="86"/>
      <c r="AI37" s="86">
        <f>'[2]Tier 1'!Y37</f>
        <v>2090</v>
      </c>
      <c r="AJ37" s="86">
        <f t="shared" si="2"/>
        <v>1881</v>
      </c>
      <c r="AK37" s="86" t="e" vm="1">
        <f>VLOOKUP(A37,[1]_ScenarioData!$B$2:$FF$9999,-1,FALSE)</f>
        <v>#VALUE!</v>
      </c>
      <c r="AL37" s="87" t="e" vm="2">
        <f t="shared" si="3"/>
        <v>#VALUE!</v>
      </c>
      <c r="AM37" s="85">
        <f t="shared" si="17"/>
        <v>2290</v>
      </c>
      <c r="AN37" s="92">
        <f t="shared" si="18"/>
        <v>1.0960000000000001</v>
      </c>
      <c r="AO37" s="80" t="str">
        <f t="shared" si="19"/>
        <v>OK</v>
      </c>
      <c r="AP37" s="86">
        <f t="shared" si="20"/>
        <v>2426</v>
      </c>
      <c r="AQ37" s="92">
        <f t="shared" si="21"/>
        <v>1.161</v>
      </c>
      <c r="AR37" s="80" t="str">
        <f t="shared" si="22"/>
        <v>OK</v>
      </c>
      <c r="AS37" s="86">
        <f t="shared" si="23"/>
        <v>2517</v>
      </c>
      <c r="AT37" s="92">
        <f t="shared" si="24"/>
        <v>1.204</v>
      </c>
      <c r="AU37" s="93" t="str">
        <f t="shared" si="25"/>
        <v>OK</v>
      </c>
      <c r="AV37" s="86">
        <f t="shared" si="9"/>
        <v>0</v>
      </c>
      <c r="AW37" s="92" t="e" vm="2">
        <f t="shared" si="10"/>
        <v>#VALUE!</v>
      </c>
      <c r="AX37" s="94" t="e" vm="2">
        <f t="shared" si="11"/>
        <v>#VALUE!</v>
      </c>
      <c r="AY37" s="79"/>
      <c r="AZ37" s="80"/>
      <c r="BA37" s="84">
        <f t="shared" si="12"/>
        <v>0</v>
      </c>
      <c r="BB37" s="95">
        <f t="shared" si="13"/>
        <v>1</v>
      </c>
      <c r="BC37" s="96" t="e">
        <f>SUMIF(#REF!,#REF!, BB20:BB333)</f>
        <v>#REF!</v>
      </c>
      <c r="BD37" s="96">
        <f t="shared" si="14"/>
        <v>1</v>
      </c>
      <c r="BE37" s="96" t="e">
        <f>SUMIF(#REF!,#REF!, BD20:BD333)</f>
        <v>#REF!</v>
      </c>
      <c r="BF37" s="96">
        <f t="shared" si="15"/>
        <v>1</v>
      </c>
      <c r="BG37" s="96" t="e">
        <f>SUMIF(#REF!,#REF!, BF20:BF333)</f>
        <v>#REF!</v>
      </c>
      <c r="BH37" s="96" t="e" vm="2">
        <f t="shared" si="16"/>
        <v>#VALUE!</v>
      </c>
      <c r="BI37" s="97">
        <f>SUMIF(B20:B333, B37, BH20:BH333)</f>
        <v>0</v>
      </c>
      <c r="BJ37" s="98"/>
      <c r="BK37" s="99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1"/>
    </row>
    <row r="38" spans="1:82" x14ac:dyDescent="0.25">
      <c r="A38" s="102" t="s">
        <v>143</v>
      </c>
      <c r="B38" s="103"/>
      <c r="C38" s="104" t="s">
        <v>111</v>
      </c>
      <c r="D38" s="104" t="s">
        <v>142</v>
      </c>
      <c r="E38" s="105" t="s">
        <v>144</v>
      </c>
      <c r="F38" s="106" t="s">
        <v>138</v>
      </c>
      <c r="G38" s="107"/>
      <c r="H38" s="108" t="s">
        <v>118</v>
      </c>
      <c r="I38" s="106" t="s">
        <v>3</v>
      </c>
      <c r="J38" s="107" t="s">
        <v>5</v>
      </c>
      <c r="K38" s="109"/>
      <c r="L38" s="110"/>
      <c r="M38" s="111"/>
      <c r="N38" s="112">
        <v>12240</v>
      </c>
      <c r="O38" s="113">
        <v>12989</v>
      </c>
      <c r="P38" s="113">
        <v>13514</v>
      </c>
      <c r="Q38" s="114"/>
      <c r="R38" s="193">
        <v>0.09</v>
      </c>
      <c r="S38" s="112">
        <v>1102</v>
      </c>
      <c r="T38" s="113">
        <v>1169</v>
      </c>
      <c r="U38" s="113">
        <v>1216</v>
      </c>
      <c r="V38" s="114">
        <f t="shared" si="1"/>
        <v>0</v>
      </c>
      <c r="W38" s="116"/>
      <c r="X38" s="117"/>
      <c r="Y38" s="118" t="s">
        <v>80</v>
      </c>
      <c r="Z38" s="107" t="str">
        <f>'[2]Tier 1'!V38</f>
        <v>C</v>
      </c>
      <c r="AA38" s="107"/>
      <c r="AB38" s="107"/>
      <c r="AC38" s="107"/>
      <c r="AD38" s="108"/>
      <c r="AE38" s="112">
        <f>'[2]Tier 1'!W38</f>
        <v>2090</v>
      </c>
      <c r="AF38" s="113"/>
      <c r="AG38" s="113">
        <f>'[2]Tier 1'!X38</f>
        <v>2090</v>
      </c>
      <c r="AH38" s="113"/>
      <c r="AI38" s="113">
        <f>'[2]Tier 1'!Y38</f>
        <v>2090</v>
      </c>
      <c r="AJ38" s="113">
        <f t="shared" si="2"/>
        <v>1881</v>
      </c>
      <c r="AK38" s="113" t="e" vm="1">
        <f>VLOOKUP(A38,[1]_ScenarioData!$B$2:$FF$9999,-1,FALSE)</f>
        <v>#VALUE!</v>
      </c>
      <c r="AL38" s="114" t="e" vm="2">
        <f t="shared" si="3"/>
        <v>#VALUE!</v>
      </c>
      <c r="AM38" s="112">
        <f t="shared" si="17"/>
        <v>1102</v>
      </c>
      <c r="AN38" s="119">
        <f t="shared" si="18"/>
        <v>0.52700000000000002</v>
      </c>
      <c r="AO38" s="107" t="str">
        <f t="shared" si="19"/>
        <v>OK</v>
      </c>
      <c r="AP38" s="113">
        <f t="shared" si="20"/>
        <v>1169</v>
      </c>
      <c r="AQ38" s="119">
        <f t="shared" si="21"/>
        <v>0.55900000000000005</v>
      </c>
      <c r="AR38" s="107" t="str">
        <f t="shared" si="22"/>
        <v>OK</v>
      </c>
      <c r="AS38" s="113">
        <f t="shared" si="23"/>
        <v>1216</v>
      </c>
      <c r="AT38" s="119">
        <f t="shared" si="24"/>
        <v>0.58199999999999996</v>
      </c>
      <c r="AU38" s="120" t="str">
        <f t="shared" si="25"/>
        <v>OK</v>
      </c>
      <c r="AV38" s="113">
        <f t="shared" si="9"/>
        <v>0</v>
      </c>
      <c r="AW38" s="119" t="e" vm="2">
        <f t="shared" si="10"/>
        <v>#VALUE!</v>
      </c>
      <c r="AX38" s="121" t="e" vm="2">
        <f t="shared" si="11"/>
        <v>#VALUE!</v>
      </c>
      <c r="AY38" s="106"/>
      <c r="AZ38" s="107"/>
      <c r="BA38" s="111">
        <f t="shared" si="12"/>
        <v>0</v>
      </c>
      <c r="BB38" s="122">
        <f t="shared" si="13"/>
        <v>1</v>
      </c>
      <c r="BC38" s="123" t="e">
        <f>SUMIF(#REF!,#REF!, BB20:BB333)</f>
        <v>#REF!</v>
      </c>
      <c r="BD38" s="123">
        <f t="shared" si="14"/>
        <v>1</v>
      </c>
      <c r="BE38" s="123" t="e">
        <f>SUMIF(#REF!,#REF!, BD20:BD333)</f>
        <v>#REF!</v>
      </c>
      <c r="BF38" s="123">
        <f t="shared" si="15"/>
        <v>0</v>
      </c>
      <c r="BG38" s="123" t="e">
        <f>SUMIF(#REF!,#REF!, BF20:BF333)</f>
        <v>#REF!</v>
      </c>
      <c r="BH38" s="123" t="e" vm="2">
        <f t="shared" si="16"/>
        <v>#VALUE!</v>
      </c>
      <c r="BI38" s="124">
        <f>SUMIF(B20:B333, B38, BH20:BH333)</f>
        <v>0</v>
      </c>
      <c r="BJ38" s="125"/>
      <c r="BK38" s="99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1"/>
    </row>
    <row r="39" spans="1:82" x14ac:dyDescent="0.25">
      <c r="A39" s="75" t="s">
        <v>145</v>
      </c>
      <c r="B39" s="76"/>
      <c r="C39" s="77" t="s">
        <v>111</v>
      </c>
      <c r="D39" s="77" t="s">
        <v>144</v>
      </c>
      <c r="E39" s="78" t="s">
        <v>146</v>
      </c>
      <c r="F39" s="79" t="s">
        <v>138</v>
      </c>
      <c r="G39" s="80"/>
      <c r="H39" s="81" t="s">
        <v>104</v>
      </c>
      <c r="I39" s="79" t="s">
        <v>3</v>
      </c>
      <c r="J39" s="80" t="s">
        <v>5</v>
      </c>
      <c r="K39" s="82"/>
      <c r="L39" s="83"/>
      <c r="M39" s="84"/>
      <c r="N39" s="85">
        <v>25447</v>
      </c>
      <c r="O39" s="86">
        <v>26956</v>
      </c>
      <c r="P39" s="86">
        <v>27962</v>
      </c>
      <c r="Q39" s="87"/>
      <c r="R39" s="193">
        <v>0.09</v>
      </c>
      <c r="S39" s="85">
        <v>2290</v>
      </c>
      <c r="T39" s="86">
        <v>2426</v>
      </c>
      <c r="U39" s="86">
        <v>2517</v>
      </c>
      <c r="V39" s="87">
        <f t="shared" si="1"/>
        <v>0</v>
      </c>
      <c r="W39" s="89"/>
      <c r="X39" s="90"/>
      <c r="Y39" s="91" t="s">
        <v>80</v>
      </c>
      <c r="Z39" s="80" t="str">
        <f>'[2]Tier 1'!V39</f>
        <v>C</v>
      </c>
      <c r="AA39" s="80"/>
      <c r="AB39" s="80"/>
      <c r="AC39" s="80"/>
      <c r="AD39" s="81"/>
      <c r="AE39" s="85">
        <f>'[2]Tier 1'!W39</f>
        <v>2090</v>
      </c>
      <c r="AF39" s="86"/>
      <c r="AG39" s="86">
        <f>'[2]Tier 1'!X39</f>
        <v>2090</v>
      </c>
      <c r="AH39" s="86"/>
      <c r="AI39" s="86">
        <f>'[2]Tier 1'!Y39</f>
        <v>2090</v>
      </c>
      <c r="AJ39" s="86">
        <f t="shared" si="2"/>
        <v>1881</v>
      </c>
      <c r="AK39" s="86" t="e" vm="1">
        <f>VLOOKUP(A39,[1]_ScenarioData!$B$2:$FF$9999,-1,FALSE)</f>
        <v>#VALUE!</v>
      </c>
      <c r="AL39" s="87" t="e" vm="2">
        <f t="shared" si="3"/>
        <v>#VALUE!</v>
      </c>
      <c r="AM39" s="85">
        <f t="shared" si="17"/>
        <v>2290</v>
      </c>
      <c r="AN39" s="92">
        <f t="shared" si="18"/>
        <v>1.0960000000000001</v>
      </c>
      <c r="AO39" s="80" t="str">
        <f t="shared" si="19"/>
        <v>OK</v>
      </c>
      <c r="AP39" s="86">
        <f t="shared" si="20"/>
        <v>2426</v>
      </c>
      <c r="AQ39" s="92">
        <f t="shared" si="21"/>
        <v>1.161</v>
      </c>
      <c r="AR39" s="80" t="str">
        <f t="shared" si="22"/>
        <v>OK</v>
      </c>
      <c r="AS39" s="86">
        <f t="shared" si="23"/>
        <v>2517</v>
      </c>
      <c r="AT39" s="92">
        <f t="shared" si="24"/>
        <v>1.204</v>
      </c>
      <c r="AU39" s="93" t="str">
        <f t="shared" si="25"/>
        <v>OK</v>
      </c>
      <c r="AV39" s="86">
        <f t="shared" si="9"/>
        <v>0</v>
      </c>
      <c r="AW39" s="92" t="e" vm="2">
        <f t="shared" si="10"/>
        <v>#VALUE!</v>
      </c>
      <c r="AX39" s="94" t="e" vm="2">
        <f t="shared" si="11"/>
        <v>#VALUE!</v>
      </c>
      <c r="AY39" s="79"/>
      <c r="AZ39" s="80"/>
      <c r="BA39" s="84">
        <f t="shared" si="12"/>
        <v>0</v>
      </c>
      <c r="BB39" s="95">
        <f t="shared" si="13"/>
        <v>1</v>
      </c>
      <c r="BC39" s="96" t="e">
        <f>SUMIF(#REF!,#REF!, BB20:BB333)</f>
        <v>#REF!</v>
      </c>
      <c r="BD39" s="96">
        <f t="shared" si="14"/>
        <v>1</v>
      </c>
      <c r="BE39" s="96" t="e">
        <f>SUMIF(#REF!,#REF!, BD20:BD333)</f>
        <v>#REF!</v>
      </c>
      <c r="BF39" s="96">
        <f t="shared" si="15"/>
        <v>1</v>
      </c>
      <c r="BG39" s="96" t="e">
        <f>SUMIF(#REF!,#REF!, BF20:BF333)</f>
        <v>#REF!</v>
      </c>
      <c r="BH39" s="96" t="e" vm="2">
        <f t="shared" si="16"/>
        <v>#VALUE!</v>
      </c>
      <c r="BI39" s="97">
        <f>SUMIF(B20:B333, B39, BH20:BH333)</f>
        <v>0</v>
      </c>
      <c r="BJ39" s="98"/>
      <c r="BK39" s="99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1"/>
    </row>
    <row r="40" spans="1:82" x14ac:dyDescent="0.25">
      <c r="A40" s="102" t="s">
        <v>147</v>
      </c>
      <c r="B40" s="103"/>
      <c r="C40" s="104" t="s">
        <v>111</v>
      </c>
      <c r="D40" s="104" t="s">
        <v>146</v>
      </c>
      <c r="E40" s="105" t="s">
        <v>148</v>
      </c>
      <c r="F40" s="106" t="s">
        <v>109</v>
      </c>
      <c r="G40" s="107"/>
      <c r="H40" s="108" t="s">
        <v>104</v>
      </c>
      <c r="I40" s="106" t="s">
        <v>3</v>
      </c>
      <c r="J40" s="107" t="s">
        <v>5</v>
      </c>
      <c r="K40" s="109"/>
      <c r="L40" s="110"/>
      <c r="M40" s="111"/>
      <c r="N40" s="112">
        <v>10200</v>
      </c>
      <c r="O40" s="113">
        <v>10824</v>
      </c>
      <c r="P40" s="113">
        <v>10418</v>
      </c>
      <c r="Q40" s="114"/>
      <c r="R40" s="193">
        <v>0.09</v>
      </c>
      <c r="S40" s="112">
        <v>918</v>
      </c>
      <c r="T40" s="113">
        <v>974</v>
      </c>
      <c r="U40" s="113">
        <v>938</v>
      </c>
      <c r="V40" s="114">
        <f t="shared" si="1"/>
        <v>0</v>
      </c>
      <c r="W40" s="116"/>
      <c r="X40" s="117"/>
      <c r="Y40" s="118" t="s">
        <v>80</v>
      </c>
      <c r="Z40" s="107" t="str">
        <f>'[2]Tier 1'!V40</f>
        <v>C</v>
      </c>
      <c r="AA40" s="107"/>
      <c r="AB40" s="107"/>
      <c r="AC40" s="107"/>
      <c r="AD40" s="108"/>
      <c r="AE40" s="112">
        <f>'[2]Tier 1'!W40</f>
        <v>786</v>
      </c>
      <c r="AF40" s="113"/>
      <c r="AG40" s="113">
        <f>'[2]Tier 1'!X40</f>
        <v>786</v>
      </c>
      <c r="AH40" s="113"/>
      <c r="AI40" s="113">
        <f>'[2]Tier 1'!Y40</f>
        <v>786</v>
      </c>
      <c r="AJ40" s="113">
        <f t="shared" si="2"/>
        <v>707.4</v>
      </c>
      <c r="AK40" s="113" t="e" vm="1">
        <f>VLOOKUP(A40,[1]_ScenarioData!$B$2:$FF$9999,-1,FALSE)</f>
        <v>#VALUE!</v>
      </c>
      <c r="AL40" s="114" t="e" vm="2">
        <f t="shared" si="3"/>
        <v>#VALUE!</v>
      </c>
      <c r="AM40" s="112">
        <f t="shared" si="17"/>
        <v>918</v>
      </c>
      <c r="AN40" s="119">
        <f t="shared" si="18"/>
        <v>1.1679999999999999</v>
      </c>
      <c r="AO40" s="107" t="str">
        <f t="shared" si="19"/>
        <v>OK</v>
      </c>
      <c r="AP40" s="113">
        <f t="shared" si="20"/>
        <v>974</v>
      </c>
      <c r="AQ40" s="119">
        <f t="shared" si="21"/>
        <v>1.2390000000000001</v>
      </c>
      <c r="AR40" s="107" t="str">
        <f t="shared" si="22"/>
        <v>OK</v>
      </c>
      <c r="AS40" s="113">
        <f t="shared" si="23"/>
        <v>938</v>
      </c>
      <c r="AT40" s="119">
        <f t="shared" si="24"/>
        <v>1.1930000000000001</v>
      </c>
      <c r="AU40" s="120" t="str">
        <f t="shared" si="25"/>
        <v>OK</v>
      </c>
      <c r="AV40" s="113">
        <f t="shared" si="9"/>
        <v>0</v>
      </c>
      <c r="AW40" s="119" t="e" vm="2">
        <f t="shared" si="10"/>
        <v>#VALUE!</v>
      </c>
      <c r="AX40" s="121" t="e" vm="2">
        <f t="shared" si="11"/>
        <v>#VALUE!</v>
      </c>
      <c r="AY40" s="106"/>
      <c r="AZ40" s="107"/>
      <c r="BA40" s="111">
        <f t="shared" si="12"/>
        <v>0</v>
      </c>
      <c r="BB40" s="122">
        <f t="shared" si="13"/>
        <v>1</v>
      </c>
      <c r="BC40" s="123" t="e">
        <f>SUMIF(#REF!,#REF!, BB20:BB333)</f>
        <v>#REF!</v>
      </c>
      <c r="BD40" s="123">
        <f t="shared" si="14"/>
        <v>1</v>
      </c>
      <c r="BE40" s="123" t="e">
        <f>SUMIF(#REF!,#REF!, BD20:BD333)</f>
        <v>#REF!</v>
      </c>
      <c r="BF40" s="123">
        <f t="shared" si="15"/>
        <v>1</v>
      </c>
      <c r="BG40" s="123" t="e">
        <f>SUMIF(#REF!,#REF!, BF20:BF333)</f>
        <v>#REF!</v>
      </c>
      <c r="BH40" s="123" t="e" vm="2">
        <f t="shared" si="16"/>
        <v>#VALUE!</v>
      </c>
      <c r="BI40" s="124">
        <f>SUMIF(B20:B333, B40, BH20:BH333)</f>
        <v>0</v>
      </c>
      <c r="BJ40" s="125"/>
      <c r="BK40" s="99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1"/>
    </row>
    <row r="41" spans="1:82" x14ac:dyDescent="0.25">
      <c r="A41" s="75" t="s">
        <v>149</v>
      </c>
      <c r="B41" s="76"/>
      <c r="C41" s="77" t="s">
        <v>111</v>
      </c>
      <c r="D41" s="77" t="s">
        <v>148</v>
      </c>
      <c r="E41" s="78" t="s">
        <v>150</v>
      </c>
      <c r="F41" s="79" t="s">
        <v>104</v>
      </c>
      <c r="G41" s="80"/>
      <c r="H41" s="81" t="s">
        <v>104</v>
      </c>
      <c r="I41" s="79" t="s">
        <v>3</v>
      </c>
      <c r="J41" s="80" t="s">
        <v>5</v>
      </c>
      <c r="K41" s="82"/>
      <c r="L41" s="83"/>
      <c r="M41" s="84"/>
      <c r="N41" s="85">
        <v>9078</v>
      </c>
      <c r="O41" s="86">
        <v>9108</v>
      </c>
      <c r="P41" s="86">
        <v>9416</v>
      </c>
      <c r="Q41" s="87"/>
      <c r="R41" s="192">
        <v>0.09</v>
      </c>
      <c r="S41" s="85">
        <v>817</v>
      </c>
      <c r="T41" s="86">
        <v>820</v>
      </c>
      <c r="U41" s="86">
        <v>847</v>
      </c>
      <c r="V41" s="87">
        <f t="shared" si="1"/>
        <v>0</v>
      </c>
      <c r="W41" s="89"/>
      <c r="X41" s="90"/>
      <c r="Y41" s="91" t="s">
        <v>80</v>
      </c>
      <c r="Z41" s="80" t="str">
        <f>'[2]Tier 1'!V41</f>
        <v>C</v>
      </c>
      <c r="AA41" s="80"/>
      <c r="AB41" s="80"/>
      <c r="AC41" s="80"/>
      <c r="AD41" s="81"/>
      <c r="AE41" s="85">
        <f>'[2]Tier 1'!W41</f>
        <v>786</v>
      </c>
      <c r="AF41" s="86"/>
      <c r="AG41" s="86">
        <f>'[2]Tier 1'!X41</f>
        <v>786</v>
      </c>
      <c r="AH41" s="86"/>
      <c r="AI41" s="86">
        <f>'[2]Tier 1'!Y41</f>
        <v>786</v>
      </c>
      <c r="AJ41" s="86">
        <f t="shared" si="2"/>
        <v>707.4</v>
      </c>
      <c r="AK41" s="86" t="e" vm="1">
        <f>VLOOKUP(A41,[1]_ScenarioData!$B$2:$FF$9999,-1,FALSE)</f>
        <v>#VALUE!</v>
      </c>
      <c r="AL41" s="87" t="e" vm="2">
        <f t="shared" si="3"/>
        <v>#VALUE!</v>
      </c>
      <c r="AM41" s="85">
        <f t="shared" si="17"/>
        <v>817</v>
      </c>
      <c r="AN41" s="92">
        <f t="shared" si="18"/>
        <v>1.0389999999999999</v>
      </c>
      <c r="AO41" s="80" t="str">
        <f t="shared" si="19"/>
        <v>OK</v>
      </c>
      <c r="AP41" s="86">
        <f t="shared" si="20"/>
        <v>820</v>
      </c>
      <c r="AQ41" s="92">
        <f t="shared" si="21"/>
        <v>1.0429999999999999</v>
      </c>
      <c r="AR41" s="80" t="str">
        <f t="shared" si="22"/>
        <v>OK</v>
      </c>
      <c r="AS41" s="86">
        <f t="shared" si="23"/>
        <v>847</v>
      </c>
      <c r="AT41" s="92">
        <f t="shared" si="24"/>
        <v>1.0780000000000001</v>
      </c>
      <c r="AU41" s="93" t="str">
        <f t="shared" si="25"/>
        <v>OK</v>
      </c>
      <c r="AV41" s="86">
        <f t="shared" si="9"/>
        <v>0</v>
      </c>
      <c r="AW41" s="92" t="e" vm="2">
        <f t="shared" si="10"/>
        <v>#VALUE!</v>
      </c>
      <c r="AX41" s="94" t="e" vm="2">
        <f t="shared" si="11"/>
        <v>#VALUE!</v>
      </c>
      <c r="AY41" s="79"/>
      <c r="AZ41" s="80"/>
      <c r="BA41" s="84">
        <f t="shared" si="12"/>
        <v>0</v>
      </c>
      <c r="BB41" s="95">
        <f t="shared" si="13"/>
        <v>1</v>
      </c>
      <c r="BC41" s="96" t="e">
        <f>SUMIF(#REF!,#REF!, BB20:BB333)</f>
        <v>#REF!</v>
      </c>
      <c r="BD41" s="96">
        <f t="shared" si="14"/>
        <v>1</v>
      </c>
      <c r="BE41" s="96" t="e">
        <f>SUMIF(#REF!,#REF!, BD20:BD333)</f>
        <v>#REF!</v>
      </c>
      <c r="BF41" s="96">
        <f t="shared" si="15"/>
        <v>1</v>
      </c>
      <c r="BG41" s="96" t="e">
        <f>SUMIF(#REF!,#REF!, BF20:BF333)</f>
        <v>#REF!</v>
      </c>
      <c r="BH41" s="96" t="e" vm="2">
        <f t="shared" si="16"/>
        <v>#VALUE!</v>
      </c>
      <c r="BI41" s="97">
        <f>SUMIF(B20:B333, B41, BH20:BH333)</f>
        <v>0</v>
      </c>
      <c r="BJ41" s="98"/>
      <c r="BK41" s="99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1"/>
    </row>
    <row r="42" spans="1:82" x14ac:dyDescent="0.25">
      <c r="A42" s="102" t="s">
        <v>151</v>
      </c>
      <c r="B42" s="103"/>
      <c r="C42" s="104" t="s">
        <v>111</v>
      </c>
      <c r="D42" s="104" t="s">
        <v>150</v>
      </c>
      <c r="E42" s="105" t="s">
        <v>152</v>
      </c>
      <c r="F42" s="106" t="s">
        <v>104</v>
      </c>
      <c r="G42" s="107"/>
      <c r="H42" s="108" t="s">
        <v>104</v>
      </c>
      <c r="I42" s="106" t="s">
        <v>3</v>
      </c>
      <c r="J42" s="107" t="s">
        <v>5</v>
      </c>
      <c r="K42" s="109"/>
      <c r="L42" s="110"/>
      <c r="M42" s="111"/>
      <c r="N42" s="112">
        <v>10200</v>
      </c>
      <c r="O42" s="113">
        <v>10824</v>
      </c>
      <c r="P42" s="113">
        <v>11262</v>
      </c>
      <c r="Q42" s="114"/>
      <c r="R42" s="193">
        <v>0.09</v>
      </c>
      <c r="S42" s="112">
        <v>918</v>
      </c>
      <c r="T42" s="113">
        <v>974</v>
      </c>
      <c r="U42" s="113">
        <v>1014</v>
      </c>
      <c r="V42" s="114">
        <f t="shared" si="1"/>
        <v>0</v>
      </c>
      <c r="W42" s="116"/>
      <c r="X42" s="117"/>
      <c r="Y42" s="118" t="s">
        <v>80</v>
      </c>
      <c r="Z42" s="107" t="str">
        <f>'[2]Tier 1'!V42</f>
        <v>C</v>
      </c>
      <c r="AA42" s="107"/>
      <c r="AB42" s="107"/>
      <c r="AC42" s="107"/>
      <c r="AD42" s="108"/>
      <c r="AE42" s="112">
        <f>'[2]Tier 1'!W42</f>
        <v>1620</v>
      </c>
      <c r="AF42" s="113"/>
      <c r="AG42" s="113">
        <f>'[2]Tier 1'!X42</f>
        <v>1620</v>
      </c>
      <c r="AH42" s="113"/>
      <c r="AI42" s="113">
        <f>'[2]Tier 1'!Y42</f>
        <v>1620</v>
      </c>
      <c r="AJ42" s="113">
        <f t="shared" si="2"/>
        <v>1458</v>
      </c>
      <c r="AK42" s="113" t="e" vm="1">
        <f>VLOOKUP(A42,[1]_ScenarioData!$B$2:$FF$9999,-1,FALSE)</f>
        <v>#VALUE!</v>
      </c>
      <c r="AL42" s="114" t="e" vm="2">
        <f t="shared" si="3"/>
        <v>#VALUE!</v>
      </c>
      <c r="AM42" s="112">
        <f t="shared" si="17"/>
        <v>918</v>
      </c>
      <c r="AN42" s="119">
        <f t="shared" si="18"/>
        <v>0.56699999999999995</v>
      </c>
      <c r="AO42" s="107" t="str">
        <f t="shared" si="19"/>
        <v>OK</v>
      </c>
      <c r="AP42" s="113">
        <f t="shared" si="20"/>
        <v>974</v>
      </c>
      <c r="AQ42" s="119">
        <f t="shared" si="21"/>
        <v>0.60099999999999998</v>
      </c>
      <c r="AR42" s="107" t="str">
        <f t="shared" si="22"/>
        <v>OK</v>
      </c>
      <c r="AS42" s="113">
        <f t="shared" si="23"/>
        <v>1014</v>
      </c>
      <c r="AT42" s="119">
        <f t="shared" si="24"/>
        <v>0.626</v>
      </c>
      <c r="AU42" s="120" t="str">
        <f t="shared" si="25"/>
        <v>OK</v>
      </c>
      <c r="AV42" s="113">
        <f t="shared" si="9"/>
        <v>0</v>
      </c>
      <c r="AW42" s="119" t="e" vm="2">
        <f t="shared" si="10"/>
        <v>#VALUE!</v>
      </c>
      <c r="AX42" s="121" t="e" vm="2">
        <f t="shared" si="11"/>
        <v>#VALUE!</v>
      </c>
      <c r="AY42" s="106"/>
      <c r="AZ42" s="107"/>
      <c r="BA42" s="111">
        <f t="shared" si="12"/>
        <v>0</v>
      </c>
      <c r="BB42" s="122">
        <f t="shared" si="13"/>
        <v>1</v>
      </c>
      <c r="BC42" s="123" t="e">
        <f>SUMIF(#REF!,#REF!, BB20:BB333)</f>
        <v>#REF!</v>
      </c>
      <c r="BD42" s="123">
        <f t="shared" si="14"/>
        <v>1</v>
      </c>
      <c r="BE42" s="123" t="e">
        <f>SUMIF(#REF!,#REF!, BD20:BD333)</f>
        <v>#REF!</v>
      </c>
      <c r="BF42" s="123">
        <f t="shared" si="15"/>
        <v>0</v>
      </c>
      <c r="BG42" s="123" t="e">
        <f>SUMIF(#REF!,#REF!, BF20:BF333)</f>
        <v>#REF!</v>
      </c>
      <c r="BH42" s="123" t="e" vm="2">
        <f t="shared" si="16"/>
        <v>#VALUE!</v>
      </c>
      <c r="BI42" s="124">
        <f>SUMIF(B20:B333, B42, BH20:BH333)</f>
        <v>0</v>
      </c>
      <c r="BJ42" s="125"/>
      <c r="BK42" s="99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1"/>
    </row>
    <row r="43" spans="1:82" x14ac:dyDescent="0.25">
      <c r="A43" s="75" t="s">
        <v>153</v>
      </c>
      <c r="B43" s="76"/>
      <c r="C43" s="77" t="s">
        <v>111</v>
      </c>
      <c r="D43" s="77" t="s">
        <v>152</v>
      </c>
      <c r="E43" s="78" t="s">
        <v>154</v>
      </c>
      <c r="F43" s="79" t="s">
        <v>104</v>
      </c>
      <c r="G43" s="80"/>
      <c r="H43" s="81" t="s">
        <v>104</v>
      </c>
      <c r="I43" s="79" t="s">
        <v>3</v>
      </c>
      <c r="J43" s="80" t="s">
        <v>5</v>
      </c>
      <c r="K43" s="82"/>
      <c r="L43" s="83"/>
      <c r="M43" s="84"/>
      <c r="N43" s="85">
        <v>9959</v>
      </c>
      <c r="O43" s="86">
        <v>10569</v>
      </c>
      <c r="P43" s="86">
        <v>10996</v>
      </c>
      <c r="Q43" s="87"/>
      <c r="R43" s="192">
        <v>0.09</v>
      </c>
      <c r="S43" s="85">
        <v>896</v>
      </c>
      <c r="T43" s="86">
        <v>951</v>
      </c>
      <c r="U43" s="86">
        <v>990</v>
      </c>
      <c r="V43" s="87">
        <f t="shared" si="1"/>
        <v>0</v>
      </c>
      <c r="W43" s="89"/>
      <c r="X43" s="90"/>
      <c r="Y43" s="91" t="s">
        <v>80</v>
      </c>
      <c r="Z43" s="80" t="str">
        <f>'[2]Tier 1'!V43</f>
        <v>C</v>
      </c>
      <c r="AA43" s="80"/>
      <c r="AB43" s="80"/>
      <c r="AC43" s="80"/>
      <c r="AD43" s="81"/>
      <c r="AE43" s="85">
        <f>'[2]Tier 1'!W43</f>
        <v>1620</v>
      </c>
      <c r="AF43" s="86"/>
      <c r="AG43" s="86">
        <f>'[2]Tier 1'!X43</f>
        <v>1620</v>
      </c>
      <c r="AH43" s="86"/>
      <c r="AI43" s="86">
        <f>'[2]Tier 1'!Y43</f>
        <v>1620</v>
      </c>
      <c r="AJ43" s="86">
        <f t="shared" si="2"/>
        <v>1458</v>
      </c>
      <c r="AK43" s="86" t="e">
        <f>VLOOKUP(A43,[1]_ScenarioData!$B$2:$FF$9999,-1,FALSE)</f>
        <v>#N/A</v>
      </c>
      <c r="AL43" s="87" t="e">
        <f t="shared" si="3"/>
        <v>#N/A</v>
      </c>
      <c r="AM43" s="85">
        <f t="shared" si="17"/>
        <v>896</v>
      </c>
      <c r="AN43" s="92">
        <f t="shared" si="18"/>
        <v>0.55300000000000005</v>
      </c>
      <c r="AO43" s="80" t="str">
        <f t="shared" si="19"/>
        <v>OK</v>
      </c>
      <c r="AP43" s="86">
        <f t="shared" si="20"/>
        <v>951</v>
      </c>
      <c r="AQ43" s="92">
        <f t="shared" si="21"/>
        <v>0.58699999999999997</v>
      </c>
      <c r="AR43" s="80" t="str">
        <f t="shared" si="22"/>
        <v>OK</v>
      </c>
      <c r="AS43" s="86">
        <f t="shared" si="23"/>
        <v>990</v>
      </c>
      <c r="AT43" s="92">
        <f t="shared" si="24"/>
        <v>0.61099999999999999</v>
      </c>
      <c r="AU43" s="93" t="str">
        <f t="shared" si="25"/>
        <v>OK</v>
      </c>
      <c r="AV43" s="86">
        <f t="shared" si="9"/>
        <v>0</v>
      </c>
      <c r="AW43" s="92" t="e">
        <f t="shared" si="10"/>
        <v>#N/A</v>
      </c>
      <c r="AX43" s="94" t="e">
        <f t="shared" si="11"/>
        <v>#N/A</v>
      </c>
      <c r="AY43" s="79"/>
      <c r="AZ43" s="80"/>
      <c r="BA43" s="84">
        <f t="shared" si="12"/>
        <v>0</v>
      </c>
      <c r="BB43" s="95">
        <f t="shared" si="13"/>
        <v>1</v>
      </c>
      <c r="BC43" s="96" t="e">
        <f>SUMIF(#REF!,#REF!, BB20:BB333)</f>
        <v>#REF!</v>
      </c>
      <c r="BD43" s="96">
        <f t="shared" si="14"/>
        <v>1</v>
      </c>
      <c r="BE43" s="96" t="e">
        <f>SUMIF(#REF!,#REF!, BD20:BD333)</f>
        <v>#REF!</v>
      </c>
      <c r="BF43" s="96">
        <f t="shared" si="15"/>
        <v>0</v>
      </c>
      <c r="BG43" s="96" t="e">
        <f>SUMIF(#REF!,#REF!, BF20:BF333)</f>
        <v>#REF!</v>
      </c>
      <c r="BH43" s="96" t="e">
        <f t="shared" si="16"/>
        <v>#N/A</v>
      </c>
      <c r="BI43" s="97">
        <f>SUMIF(B20:B333, B43, BH20:BH333)</f>
        <v>0</v>
      </c>
      <c r="BJ43" s="98"/>
      <c r="BK43" s="99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1"/>
    </row>
    <row r="44" spans="1:82" x14ac:dyDescent="0.25">
      <c r="A44" s="102" t="s">
        <v>155</v>
      </c>
      <c r="B44" s="103"/>
      <c r="C44" s="104" t="s">
        <v>111</v>
      </c>
      <c r="D44" s="104" t="s">
        <v>154</v>
      </c>
      <c r="E44" s="105" t="s">
        <v>156</v>
      </c>
      <c r="F44" s="106" t="s">
        <v>104</v>
      </c>
      <c r="G44" s="107"/>
      <c r="H44" s="108" t="s">
        <v>104</v>
      </c>
      <c r="I44" s="106" t="s">
        <v>3</v>
      </c>
      <c r="J44" s="107" t="s">
        <v>5</v>
      </c>
      <c r="K44" s="109"/>
      <c r="L44" s="110"/>
      <c r="M44" s="111"/>
      <c r="N44" s="112">
        <v>9959</v>
      </c>
      <c r="O44" s="113">
        <v>10569</v>
      </c>
      <c r="P44" s="113">
        <v>10996</v>
      </c>
      <c r="Q44" s="114"/>
      <c r="R44" s="193">
        <v>0.09</v>
      </c>
      <c r="S44" s="112">
        <v>896</v>
      </c>
      <c r="T44" s="113">
        <v>951</v>
      </c>
      <c r="U44" s="113">
        <v>990</v>
      </c>
      <c r="V44" s="114">
        <f t="shared" si="1"/>
        <v>0</v>
      </c>
      <c r="W44" s="116"/>
      <c r="X44" s="117"/>
      <c r="Y44" s="118" t="s">
        <v>80</v>
      </c>
      <c r="Z44" s="107" t="str">
        <f>'[2]Tier 1'!V44</f>
        <v>C</v>
      </c>
      <c r="AA44" s="107"/>
      <c r="AB44" s="107"/>
      <c r="AC44" s="107"/>
      <c r="AD44" s="108"/>
      <c r="AE44" s="112">
        <f>'[2]Tier 1'!W44</f>
        <v>1620</v>
      </c>
      <c r="AF44" s="113"/>
      <c r="AG44" s="113">
        <f>'[2]Tier 1'!X44</f>
        <v>1620</v>
      </c>
      <c r="AH44" s="113"/>
      <c r="AI44" s="113">
        <f>'[2]Tier 1'!Y44</f>
        <v>1620</v>
      </c>
      <c r="AJ44" s="113">
        <f t="shared" si="2"/>
        <v>1458</v>
      </c>
      <c r="AK44" s="113" t="e">
        <f>VLOOKUP(A44,[1]_ScenarioData!$B$2:$FF$9999,-1,FALSE)</f>
        <v>#N/A</v>
      </c>
      <c r="AL44" s="114" t="e">
        <f t="shared" si="3"/>
        <v>#N/A</v>
      </c>
      <c r="AM44" s="112">
        <f t="shared" si="17"/>
        <v>896</v>
      </c>
      <c r="AN44" s="119">
        <f t="shared" si="18"/>
        <v>0.55300000000000005</v>
      </c>
      <c r="AO44" s="107" t="str">
        <f t="shared" si="19"/>
        <v>OK</v>
      </c>
      <c r="AP44" s="113">
        <f t="shared" si="20"/>
        <v>951</v>
      </c>
      <c r="AQ44" s="119">
        <f t="shared" si="21"/>
        <v>0.58699999999999997</v>
      </c>
      <c r="AR44" s="107" t="str">
        <f t="shared" si="22"/>
        <v>OK</v>
      </c>
      <c r="AS44" s="113">
        <f t="shared" si="23"/>
        <v>990</v>
      </c>
      <c r="AT44" s="119">
        <f t="shared" si="24"/>
        <v>0.61099999999999999</v>
      </c>
      <c r="AU44" s="120" t="str">
        <f t="shared" si="25"/>
        <v>OK</v>
      </c>
      <c r="AV44" s="113">
        <f t="shared" si="9"/>
        <v>0</v>
      </c>
      <c r="AW44" s="119" t="e">
        <f t="shared" si="10"/>
        <v>#N/A</v>
      </c>
      <c r="AX44" s="121" t="e">
        <f t="shared" si="11"/>
        <v>#N/A</v>
      </c>
      <c r="AY44" s="106"/>
      <c r="AZ44" s="107"/>
      <c r="BA44" s="111">
        <f t="shared" si="12"/>
        <v>0</v>
      </c>
      <c r="BB44" s="122">
        <f t="shared" si="13"/>
        <v>1</v>
      </c>
      <c r="BC44" s="123" t="e">
        <f>SUMIF(#REF!,#REF!, BB20:BB333)</f>
        <v>#REF!</v>
      </c>
      <c r="BD44" s="123">
        <f t="shared" si="14"/>
        <v>1</v>
      </c>
      <c r="BE44" s="123" t="e">
        <f>SUMIF(#REF!,#REF!, BD20:BD333)</f>
        <v>#REF!</v>
      </c>
      <c r="BF44" s="123">
        <f t="shared" si="15"/>
        <v>0</v>
      </c>
      <c r="BG44" s="123" t="e">
        <f>SUMIF(#REF!,#REF!, BF20:BF333)</f>
        <v>#REF!</v>
      </c>
      <c r="BH44" s="123" t="e">
        <f t="shared" si="16"/>
        <v>#N/A</v>
      </c>
      <c r="BI44" s="124">
        <f>SUMIF(B20:B333, B44, BH20:BH333)</f>
        <v>0</v>
      </c>
      <c r="BJ44" s="125"/>
      <c r="BK44" s="99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1"/>
    </row>
    <row r="45" spans="1:82" x14ac:dyDescent="0.25">
      <c r="A45" s="75" t="s">
        <v>157</v>
      </c>
      <c r="B45" s="76"/>
      <c r="C45" s="77" t="s">
        <v>111</v>
      </c>
      <c r="D45" s="77" t="s">
        <v>156</v>
      </c>
      <c r="E45" s="78" t="s">
        <v>158</v>
      </c>
      <c r="F45" s="79" t="s">
        <v>104</v>
      </c>
      <c r="G45" s="80"/>
      <c r="H45" s="81" t="s">
        <v>104</v>
      </c>
      <c r="I45" s="79" t="s">
        <v>3</v>
      </c>
      <c r="J45" s="80" t="s">
        <v>5</v>
      </c>
      <c r="K45" s="82"/>
      <c r="L45" s="83"/>
      <c r="M45" s="84"/>
      <c r="N45" s="85">
        <v>8058</v>
      </c>
      <c r="O45" s="86">
        <v>8373</v>
      </c>
      <c r="P45" s="86">
        <v>8755</v>
      </c>
      <c r="Q45" s="87"/>
      <c r="R45" s="192">
        <v>0.09</v>
      </c>
      <c r="S45" s="85">
        <v>725</v>
      </c>
      <c r="T45" s="86">
        <v>754</v>
      </c>
      <c r="U45" s="86">
        <v>788</v>
      </c>
      <c r="V45" s="87">
        <f t="shared" si="1"/>
        <v>0</v>
      </c>
      <c r="W45" s="89"/>
      <c r="X45" s="90"/>
      <c r="Y45" s="91" t="s">
        <v>80</v>
      </c>
      <c r="Z45" s="80" t="str">
        <f>'[2]Tier 1'!V45</f>
        <v>C</v>
      </c>
      <c r="AA45" s="80"/>
      <c r="AB45" s="80"/>
      <c r="AC45" s="80"/>
      <c r="AD45" s="81"/>
      <c r="AE45" s="85">
        <f>'[2]Tier 1'!W45</f>
        <v>1620</v>
      </c>
      <c r="AF45" s="86"/>
      <c r="AG45" s="86">
        <f>'[2]Tier 1'!X45</f>
        <v>1620</v>
      </c>
      <c r="AH45" s="86"/>
      <c r="AI45" s="86">
        <f>'[2]Tier 1'!Y45</f>
        <v>1620</v>
      </c>
      <c r="AJ45" s="86">
        <f t="shared" si="2"/>
        <v>1458</v>
      </c>
      <c r="AK45" s="86" t="e" vm="1">
        <f>VLOOKUP(A45,[1]_ScenarioData!$B$2:$FF$9999,-1,FALSE)</f>
        <v>#VALUE!</v>
      </c>
      <c r="AL45" s="87" t="e" vm="2">
        <f t="shared" si="3"/>
        <v>#VALUE!</v>
      </c>
      <c r="AM45" s="85">
        <f t="shared" si="17"/>
        <v>725</v>
      </c>
      <c r="AN45" s="92">
        <f t="shared" si="18"/>
        <v>0.44800000000000001</v>
      </c>
      <c r="AO45" s="80" t="str">
        <f t="shared" si="19"/>
        <v>OK</v>
      </c>
      <c r="AP45" s="86">
        <f t="shared" si="20"/>
        <v>754</v>
      </c>
      <c r="AQ45" s="92">
        <f t="shared" si="21"/>
        <v>0.46500000000000002</v>
      </c>
      <c r="AR45" s="80" t="str">
        <f t="shared" si="22"/>
        <v>OK</v>
      </c>
      <c r="AS45" s="86">
        <f t="shared" si="23"/>
        <v>788</v>
      </c>
      <c r="AT45" s="92">
        <f t="shared" si="24"/>
        <v>0.48599999999999999</v>
      </c>
      <c r="AU45" s="93" t="str">
        <f t="shared" si="25"/>
        <v>OK</v>
      </c>
      <c r="AV45" s="86">
        <f t="shared" si="9"/>
        <v>0</v>
      </c>
      <c r="AW45" s="92" t="e" vm="2">
        <f t="shared" si="10"/>
        <v>#VALUE!</v>
      </c>
      <c r="AX45" s="94" t="e" vm="2">
        <f t="shared" si="11"/>
        <v>#VALUE!</v>
      </c>
      <c r="AY45" s="79"/>
      <c r="AZ45" s="80"/>
      <c r="BA45" s="84">
        <f t="shared" si="12"/>
        <v>0</v>
      </c>
      <c r="BB45" s="95">
        <f t="shared" si="13"/>
        <v>1</v>
      </c>
      <c r="BC45" s="96" t="e">
        <f>SUMIF(#REF!,#REF!, BB20:BB333)</f>
        <v>#REF!</v>
      </c>
      <c r="BD45" s="96">
        <f t="shared" si="14"/>
        <v>1</v>
      </c>
      <c r="BE45" s="96" t="e">
        <f>SUMIF(#REF!,#REF!, BD20:BD333)</f>
        <v>#REF!</v>
      </c>
      <c r="BF45" s="96">
        <f t="shared" si="15"/>
        <v>0</v>
      </c>
      <c r="BG45" s="96" t="e">
        <f>SUMIF(#REF!,#REF!, BF20:BF333)</f>
        <v>#REF!</v>
      </c>
      <c r="BH45" s="96" t="e" vm="2">
        <f t="shared" si="16"/>
        <v>#VALUE!</v>
      </c>
      <c r="BI45" s="97">
        <f>SUMIF(B20:B333, B45, BH20:BH333)</f>
        <v>0</v>
      </c>
      <c r="BJ45" s="98"/>
      <c r="BK45" s="99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1"/>
    </row>
    <row r="46" spans="1:82" x14ac:dyDescent="0.25">
      <c r="A46" s="102" t="s">
        <v>159</v>
      </c>
      <c r="B46" s="103"/>
      <c r="C46" s="104" t="s">
        <v>111</v>
      </c>
      <c r="D46" s="104" t="s">
        <v>158</v>
      </c>
      <c r="E46" s="105" t="s">
        <v>160</v>
      </c>
      <c r="F46" s="106" t="s">
        <v>104</v>
      </c>
      <c r="G46" s="107"/>
      <c r="H46" s="108" t="s">
        <v>104</v>
      </c>
      <c r="I46" s="106" t="s">
        <v>3</v>
      </c>
      <c r="J46" s="107" t="s">
        <v>5</v>
      </c>
      <c r="K46" s="109"/>
      <c r="L46" s="110"/>
      <c r="M46" s="111"/>
      <c r="N46" s="112">
        <v>8058</v>
      </c>
      <c r="O46" s="113">
        <v>8373</v>
      </c>
      <c r="P46" s="113">
        <v>8755</v>
      </c>
      <c r="Q46" s="114"/>
      <c r="R46" s="193">
        <v>0.09</v>
      </c>
      <c r="S46" s="112">
        <v>725</v>
      </c>
      <c r="T46" s="113">
        <v>754</v>
      </c>
      <c r="U46" s="113">
        <v>788</v>
      </c>
      <c r="V46" s="114">
        <f t="shared" si="1"/>
        <v>0</v>
      </c>
      <c r="W46" s="116"/>
      <c r="X46" s="117"/>
      <c r="Y46" s="118" t="s">
        <v>80</v>
      </c>
      <c r="Z46" s="107" t="str">
        <f>'[2]Tier 1'!V46</f>
        <v>C</v>
      </c>
      <c r="AA46" s="107"/>
      <c r="AB46" s="107"/>
      <c r="AC46" s="107"/>
      <c r="AD46" s="108"/>
      <c r="AE46" s="112">
        <f>'[2]Tier 1'!W46</f>
        <v>1620</v>
      </c>
      <c r="AF46" s="113"/>
      <c r="AG46" s="113">
        <f>'[2]Tier 1'!X46</f>
        <v>1620</v>
      </c>
      <c r="AH46" s="113"/>
      <c r="AI46" s="113">
        <f>'[2]Tier 1'!Y46</f>
        <v>1620</v>
      </c>
      <c r="AJ46" s="113">
        <f t="shared" si="2"/>
        <v>1458</v>
      </c>
      <c r="AK46" s="113" t="e">
        <f>VLOOKUP(A46,[1]_ScenarioData!$B$2:$FF$9999,-1,FALSE)</f>
        <v>#N/A</v>
      </c>
      <c r="AL46" s="114" t="e">
        <f t="shared" si="3"/>
        <v>#N/A</v>
      </c>
      <c r="AM46" s="112">
        <f t="shared" si="17"/>
        <v>725</v>
      </c>
      <c r="AN46" s="119">
        <f t="shared" si="18"/>
        <v>0.44800000000000001</v>
      </c>
      <c r="AO46" s="107" t="str">
        <f t="shared" si="19"/>
        <v>OK</v>
      </c>
      <c r="AP46" s="113">
        <f t="shared" si="20"/>
        <v>754</v>
      </c>
      <c r="AQ46" s="119">
        <f t="shared" si="21"/>
        <v>0.46500000000000002</v>
      </c>
      <c r="AR46" s="107" t="str">
        <f t="shared" si="22"/>
        <v>OK</v>
      </c>
      <c r="AS46" s="113">
        <f t="shared" si="23"/>
        <v>788</v>
      </c>
      <c r="AT46" s="119">
        <f t="shared" si="24"/>
        <v>0.48599999999999999</v>
      </c>
      <c r="AU46" s="120" t="str">
        <f t="shared" si="25"/>
        <v>OK</v>
      </c>
      <c r="AV46" s="113">
        <f t="shared" si="9"/>
        <v>0</v>
      </c>
      <c r="AW46" s="119" t="e">
        <f t="shared" si="10"/>
        <v>#N/A</v>
      </c>
      <c r="AX46" s="121" t="e">
        <f t="shared" si="11"/>
        <v>#N/A</v>
      </c>
      <c r="AY46" s="106"/>
      <c r="AZ46" s="107"/>
      <c r="BA46" s="111">
        <f t="shared" si="12"/>
        <v>0</v>
      </c>
      <c r="BB46" s="122">
        <f t="shared" si="13"/>
        <v>1</v>
      </c>
      <c r="BC46" s="123" t="e">
        <f>SUMIF(#REF!,#REF!, BB20:BB333)</f>
        <v>#REF!</v>
      </c>
      <c r="BD46" s="123">
        <f t="shared" si="14"/>
        <v>1</v>
      </c>
      <c r="BE46" s="123" t="e">
        <f>SUMIF(#REF!,#REF!, BD20:BD333)</f>
        <v>#REF!</v>
      </c>
      <c r="BF46" s="123">
        <f t="shared" si="15"/>
        <v>0</v>
      </c>
      <c r="BG46" s="123" t="e">
        <f>SUMIF(#REF!,#REF!, BF20:BF333)</f>
        <v>#REF!</v>
      </c>
      <c r="BH46" s="123" t="e">
        <f t="shared" si="16"/>
        <v>#N/A</v>
      </c>
      <c r="BI46" s="124">
        <f>SUMIF(B20:B333, B46, BH20:BH333)</f>
        <v>0</v>
      </c>
      <c r="BJ46" s="125"/>
      <c r="BK46" s="99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1"/>
    </row>
    <row r="47" spans="1:82" x14ac:dyDescent="0.25">
      <c r="A47" s="75" t="s">
        <v>161</v>
      </c>
      <c r="B47" s="76"/>
      <c r="C47" s="77" t="s">
        <v>111</v>
      </c>
      <c r="D47" s="77" t="s">
        <v>160</v>
      </c>
      <c r="E47" s="78" t="s">
        <v>162</v>
      </c>
      <c r="F47" s="79" t="s">
        <v>104</v>
      </c>
      <c r="G47" s="80"/>
      <c r="H47" s="81" t="s">
        <v>104</v>
      </c>
      <c r="I47" s="79" t="s">
        <v>3</v>
      </c>
      <c r="J47" s="80" t="s">
        <v>5</v>
      </c>
      <c r="K47" s="82"/>
      <c r="L47" s="83"/>
      <c r="M47" s="84"/>
      <c r="N47" s="85">
        <v>8058</v>
      </c>
      <c r="O47" s="86">
        <v>8373</v>
      </c>
      <c r="P47" s="86">
        <v>8755</v>
      </c>
      <c r="Q47" s="87"/>
      <c r="R47" s="192">
        <v>0.09</v>
      </c>
      <c r="S47" s="85">
        <v>725</v>
      </c>
      <c r="T47" s="86">
        <v>754</v>
      </c>
      <c r="U47" s="86">
        <v>788</v>
      </c>
      <c r="V47" s="87">
        <f t="shared" si="1"/>
        <v>0</v>
      </c>
      <c r="W47" s="89"/>
      <c r="X47" s="90"/>
      <c r="Y47" s="91" t="s">
        <v>80</v>
      </c>
      <c r="Z47" s="80" t="str">
        <f>'[2]Tier 1'!V47</f>
        <v>C</v>
      </c>
      <c r="AA47" s="80"/>
      <c r="AB47" s="80"/>
      <c r="AC47" s="80"/>
      <c r="AD47" s="81"/>
      <c r="AE47" s="85">
        <f>'[2]Tier 1'!W47</f>
        <v>1620</v>
      </c>
      <c r="AF47" s="86"/>
      <c r="AG47" s="86">
        <f>'[2]Tier 1'!X47</f>
        <v>1620</v>
      </c>
      <c r="AH47" s="86"/>
      <c r="AI47" s="86">
        <f>'[2]Tier 1'!Y47</f>
        <v>1620</v>
      </c>
      <c r="AJ47" s="86">
        <f t="shared" si="2"/>
        <v>1458</v>
      </c>
      <c r="AK47" s="86" t="e">
        <f>VLOOKUP(A47,[1]_ScenarioData!$B$2:$FF$9999,-1,FALSE)</f>
        <v>#N/A</v>
      </c>
      <c r="AL47" s="87" t="e">
        <f t="shared" si="3"/>
        <v>#N/A</v>
      </c>
      <c r="AM47" s="85">
        <f t="shared" si="17"/>
        <v>725</v>
      </c>
      <c r="AN47" s="92">
        <f t="shared" si="18"/>
        <v>0.44800000000000001</v>
      </c>
      <c r="AO47" s="80" t="str">
        <f t="shared" si="19"/>
        <v>OK</v>
      </c>
      <c r="AP47" s="86">
        <f t="shared" si="20"/>
        <v>754</v>
      </c>
      <c r="AQ47" s="92">
        <f t="shared" si="21"/>
        <v>0.46500000000000002</v>
      </c>
      <c r="AR47" s="80" t="str">
        <f t="shared" si="22"/>
        <v>OK</v>
      </c>
      <c r="AS47" s="86">
        <f t="shared" si="23"/>
        <v>788</v>
      </c>
      <c r="AT47" s="92">
        <f t="shared" si="24"/>
        <v>0.48599999999999999</v>
      </c>
      <c r="AU47" s="93" t="str">
        <f t="shared" si="25"/>
        <v>OK</v>
      </c>
      <c r="AV47" s="86">
        <f t="shared" si="9"/>
        <v>0</v>
      </c>
      <c r="AW47" s="92" t="e">
        <f t="shared" si="10"/>
        <v>#N/A</v>
      </c>
      <c r="AX47" s="94" t="e">
        <f t="shared" si="11"/>
        <v>#N/A</v>
      </c>
      <c r="AY47" s="79"/>
      <c r="AZ47" s="80"/>
      <c r="BA47" s="84">
        <f t="shared" si="12"/>
        <v>0</v>
      </c>
      <c r="BB47" s="95">
        <f t="shared" si="13"/>
        <v>1</v>
      </c>
      <c r="BC47" s="96" t="e">
        <f>SUMIF(#REF!,#REF!, BB20:BB333)</f>
        <v>#REF!</v>
      </c>
      <c r="BD47" s="96">
        <f t="shared" si="14"/>
        <v>1</v>
      </c>
      <c r="BE47" s="96" t="e">
        <f>SUMIF(#REF!,#REF!, BD20:BD333)</f>
        <v>#REF!</v>
      </c>
      <c r="BF47" s="96">
        <f t="shared" si="15"/>
        <v>0</v>
      </c>
      <c r="BG47" s="96" t="e">
        <f>SUMIF(#REF!,#REF!, BF20:BF333)</f>
        <v>#REF!</v>
      </c>
      <c r="BH47" s="96" t="e">
        <f t="shared" si="16"/>
        <v>#N/A</v>
      </c>
      <c r="BI47" s="97">
        <f>SUMIF(B20:B333, B47, BH20:BH333)</f>
        <v>0</v>
      </c>
      <c r="BJ47" s="98"/>
      <c r="BK47" s="99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1"/>
    </row>
    <row r="48" spans="1:82" x14ac:dyDescent="0.25">
      <c r="A48" s="102" t="s">
        <v>163</v>
      </c>
      <c r="B48" s="103"/>
      <c r="C48" s="104" t="s">
        <v>111</v>
      </c>
      <c r="D48" s="104" t="s">
        <v>162</v>
      </c>
      <c r="E48" s="105" t="s">
        <v>164</v>
      </c>
      <c r="F48" s="106" t="s">
        <v>104</v>
      </c>
      <c r="G48" s="107"/>
      <c r="H48" s="108" t="s">
        <v>104</v>
      </c>
      <c r="I48" s="106" t="s">
        <v>3</v>
      </c>
      <c r="J48" s="107" t="s">
        <v>5</v>
      </c>
      <c r="K48" s="109"/>
      <c r="L48" s="110"/>
      <c r="M48" s="111"/>
      <c r="N48" s="112">
        <v>1256</v>
      </c>
      <c r="O48" s="113">
        <v>1376</v>
      </c>
      <c r="P48" s="113">
        <v>1456</v>
      </c>
      <c r="Q48" s="114"/>
      <c r="R48" s="193">
        <v>0.09</v>
      </c>
      <c r="S48" s="112">
        <v>113</v>
      </c>
      <c r="T48" s="113">
        <v>124</v>
      </c>
      <c r="U48" s="113">
        <v>131</v>
      </c>
      <c r="V48" s="114">
        <f t="shared" si="1"/>
        <v>0</v>
      </c>
      <c r="W48" s="116"/>
      <c r="X48" s="117"/>
      <c r="Y48" s="118" t="s">
        <v>80</v>
      </c>
      <c r="Z48" s="107" t="str">
        <f>'[2]Tier 1'!V48</f>
        <v>C</v>
      </c>
      <c r="AA48" s="107"/>
      <c r="AB48" s="107"/>
      <c r="AC48" s="107"/>
      <c r="AD48" s="108"/>
      <c r="AE48" s="112">
        <f>'[2]Tier 1'!W48</f>
        <v>1620</v>
      </c>
      <c r="AF48" s="113"/>
      <c r="AG48" s="113">
        <f>'[2]Tier 1'!X48</f>
        <v>1620</v>
      </c>
      <c r="AH48" s="113"/>
      <c r="AI48" s="113">
        <f>'[2]Tier 1'!Y48</f>
        <v>1620</v>
      </c>
      <c r="AJ48" s="113">
        <f t="shared" si="2"/>
        <v>1458</v>
      </c>
      <c r="AK48" s="113" t="e">
        <f>VLOOKUP(A48,[1]_ScenarioData!$B$2:$FF$9999,-1,FALSE)</f>
        <v>#N/A</v>
      </c>
      <c r="AL48" s="114" t="e">
        <f t="shared" si="3"/>
        <v>#N/A</v>
      </c>
      <c r="AM48" s="112">
        <f t="shared" si="17"/>
        <v>113</v>
      </c>
      <c r="AN48" s="119">
        <f t="shared" si="18"/>
        <v>7.0000000000000007E-2</v>
      </c>
      <c r="AO48" s="107" t="str">
        <f t="shared" si="19"/>
        <v>OK</v>
      </c>
      <c r="AP48" s="113">
        <f t="shared" si="20"/>
        <v>124</v>
      </c>
      <c r="AQ48" s="119">
        <f t="shared" si="21"/>
        <v>7.6999999999999999E-2</v>
      </c>
      <c r="AR48" s="107" t="str">
        <f t="shared" si="22"/>
        <v>OK</v>
      </c>
      <c r="AS48" s="113">
        <f t="shared" si="23"/>
        <v>131</v>
      </c>
      <c r="AT48" s="119">
        <f t="shared" si="24"/>
        <v>8.1000000000000003E-2</v>
      </c>
      <c r="AU48" s="120" t="str">
        <f t="shared" si="25"/>
        <v>OK</v>
      </c>
      <c r="AV48" s="113">
        <f t="shared" si="9"/>
        <v>0</v>
      </c>
      <c r="AW48" s="119" t="e">
        <f t="shared" si="10"/>
        <v>#N/A</v>
      </c>
      <c r="AX48" s="121" t="e">
        <f t="shared" si="11"/>
        <v>#N/A</v>
      </c>
      <c r="AY48" s="106"/>
      <c r="AZ48" s="107"/>
      <c r="BA48" s="111">
        <f t="shared" si="12"/>
        <v>0</v>
      </c>
      <c r="BB48" s="122">
        <f t="shared" si="13"/>
        <v>1</v>
      </c>
      <c r="BC48" s="123" t="e">
        <f>SUMIF(#REF!,#REF!, BB20:BB333)</f>
        <v>#REF!</v>
      </c>
      <c r="BD48" s="123">
        <f t="shared" si="14"/>
        <v>1</v>
      </c>
      <c r="BE48" s="123" t="e">
        <f>SUMIF(#REF!,#REF!, BD20:BD333)</f>
        <v>#REF!</v>
      </c>
      <c r="BF48" s="123">
        <f t="shared" si="15"/>
        <v>0</v>
      </c>
      <c r="BG48" s="123" t="e">
        <f>SUMIF(#REF!,#REF!, BF20:BF333)</f>
        <v>#REF!</v>
      </c>
      <c r="BH48" s="123" t="e">
        <f t="shared" si="16"/>
        <v>#N/A</v>
      </c>
      <c r="BI48" s="124">
        <f>SUMIF(B20:B333, B48, BH20:BH333)</f>
        <v>0</v>
      </c>
      <c r="BJ48" s="125"/>
      <c r="BK48" s="99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1"/>
    </row>
    <row r="49" spans="1:82" x14ac:dyDescent="0.25">
      <c r="A49" s="75" t="s">
        <v>165</v>
      </c>
      <c r="B49" s="76"/>
      <c r="C49" s="77" t="s">
        <v>111</v>
      </c>
      <c r="D49" s="77" t="s">
        <v>164</v>
      </c>
      <c r="E49" s="78" t="s">
        <v>166</v>
      </c>
      <c r="F49" s="79" t="s">
        <v>104</v>
      </c>
      <c r="G49" s="80"/>
      <c r="H49" s="81" t="s">
        <v>104</v>
      </c>
      <c r="I49" s="79" t="s">
        <v>3</v>
      </c>
      <c r="J49" s="80" t="s">
        <v>5</v>
      </c>
      <c r="K49" s="82"/>
      <c r="L49" s="83"/>
      <c r="M49" s="84"/>
      <c r="N49" s="85">
        <v>11730</v>
      </c>
      <c r="O49" s="86">
        <v>11964</v>
      </c>
      <c r="P49" s="86">
        <v>12353</v>
      </c>
      <c r="Q49" s="87"/>
      <c r="R49" s="192">
        <v>0.09</v>
      </c>
      <c r="S49" s="85">
        <v>1056</v>
      </c>
      <c r="T49" s="86">
        <v>1077</v>
      </c>
      <c r="U49" s="86">
        <v>1112</v>
      </c>
      <c r="V49" s="87">
        <f t="shared" si="1"/>
        <v>0</v>
      </c>
      <c r="W49" s="89"/>
      <c r="X49" s="90"/>
      <c r="Y49" s="91" t="s">
        <v>80</v>
      </c>
      <c r="Z49" s="80" t="str">
        <f>'[2]Tier 1'!V49</f>
        <v>C</v>
      </c>
      <c r="AA49" s="80"/>
      <c r="AB49" s="80"/>
      <c r="AC49" s="80"/>
      <c r="AD49" s="81"/>
      <c r="AE49" s="85">
        <f>'[2]Tier 1'!W49</f>
        <v>1560</v>
      </c>
      <c r="AF49" s="86"/>
      <c r="AG49" s="86">
        <f>'[2]Tier 1'!X49</f>
        <v>1560</v>
      </c>
      <c r="AH49" s="86"/>
      <c r="AI49" s="86">
        <f>'[2]Tier 1'!Y49</f>
        <v>1560</v>
      </c>
      <c r="AJ49" s="86">
        <f t="shared" si="2"/>
        <v>1404</v>
      </c>
      <c r="AK49" s="86" t="e">
        <f>VLOOKUP(A49,[1]_ScenarioData!$B$2:$FF$9999,-1,FALSE)</f>
        <v>#N/A</v>
      </c>
      <c r="AL49" s="87" t="e">
        <f t="shared" si="3"/>
        <v>#N/A</v>
      </c>
      <c r="AM49" s="85">
        <f t="shared" si="17"/>
        <v>1056</v>
      </c>
      <c r="AN49" s="92">
        <f t="shared" si="18"/>
        <v>0.67700000000000005</v>
      </c>
      <c r="AO49" s="80" t="str">
        <f t="shared" si="19"/>
        <v>OK</v>
      </c>
      <c r="AP49" s="86">
        <f t="shared" si="20"/>
        <v>1077</v>
      </c>
      <c r="AQ49" s="92">
        <f t="shared" si="21"/>
        <v>0.69</v>
      </c>
      <c r="AR49" s="80" t="str">
        <f t="shared" si="22"/>
        <v>OK</v>
      </c>
      <c r="AS49" s="86">
        <f t="shared" si="23"/>
        <v>1112</v>
      </c>
      <c r="AT49" s="92">
        <f t="shared" si="24"/>
        <v>0.71299999999999997</v>
      </c>
      <c r="AU49" s="93" t="str">
        <f t="shared" si="25"/>
        <v>OK</v>
      </c>
      <c r="AV49" s="86">
        <f t="shared" si="9"/>
        <v>0</v>
      </c>
      <c r="AW49" s="92" t="e">
        <f t="shared" si="10"/>
        <v>#N/A</v>
      </c>
      <c r="AX49" s="94" t="e">
        <f t="shared" si="11"/>
        <v>#N/A</v>
      </c>
      <c r="AY49" s="79"/>
      <c r="AZ49" s="80"/>
      <c r="BA49" s="84">
        <f t="shared" si="12"/>
        <v>0</v>
      </c>
      <c r="BB49" s="95">
        <f t="shared" si="13"/>
        <v>1</v>
      </c>
      <c r="BC49" s="96" t="e">
        <f>SUMIF(#REF!,#REF!, BB20:BB333)</f>
        <v>#REF!</v>
      </c>
      <c r="BD49" s="96">
        <f t="shared" si="14"/>
        <v>1</v>
      </c>
      <c r="BE49" s="96" t="e">
        <f>SUMIF(#REF!,#REF!, BD20:BD333)</f>
        <v>#REF!</v>
      </c>
      <c r="BF49" s="96">
        <f t="shared" si="15"/>
        <v>0</v>
      </c>
      <c r="BG49" s="96" t="e">
        <f>SUMIF(#REF!,#REF!, BF20:BF333)</f>
        <v>#REF!</v>
      </c>
      <c r="BH49" s="96" t="e">
        <f t="shared" si="16"/>
        <v>#N/A</v>
      </c>
      <c r="BI49" s="97">
        <f>SUMIF(B20:B333, B49, BH20:BH333)</f>
        <v>0</v>
      </c>
      <c r="BJ49" s="98"/>
      <c r="BK49" s="99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1"/>
    </row>
    <row r="50" spans="1:82" x14ac:dyDescent="0.25">
      <c r="A50" s="102" t="s">
        <v>167</v>
      </c>
      <c r="B50" s="103"/>
      <c r="C50" s="104" t="s">
        <v>111</v>
      </c>
      <c r="D50" s="104" t="s">
        <v>166</v>
      </c>
      <c r="E50" s="105" t="s">
        <v>168</v>
      </c>
      <c r="F50" s="106" t="s">
        <v>104</v>
      </c>
      <c r="G50" s="107"/>
      <c r="H50" s="108" t="s">
        <v>118</v>
      </c>
      <c r="I50" s="106" t="s">
        <v>3</v>
      </c>
      <c r="J50" s="107" t="s">
        <v>5</v>
      </c>
      <c r="K50" s="109"/>
      <c r="L50" s="110"/>
      <c r="M50" s="111"/>
      <c r="N50" s="112">
        <v>6018</v>
      </c>
      <c r="O50" s="113">
        <v>6124</v>
      </c>
      <c r="P50" s="113">
        <v>6318</v>
      </c>
      <c r="Q50" s="114"/>
      <c r="R50" s="193">
        <v>0.09</v>
      </c>
      <c r="S50" s="112">
        <v>542</v>
      </c>
      <c r="T50" s="113">
        <v>551</v>
      </c>
      <c r="U50" s="113">
        <v>569</v>
      </c>
      <c r="V50" s="114">
        <f t="shared" si="1"/>
        <v>0</v>
      </c>
      <c r="W50" s="116"/>
      <c r="X50" s="117"/>
      <c r="Y50" s="118" t="s">
        <v>80</v>
      </c>
      <c r="Z50" s="107" t="str">
        <f>'[2]Tier 1'!V50</f>
        <v>C</v>
      </c>
      <c r="AA50" s="107"/>
      <c r="AB50" s="107"/>
      <c r="AC50" s="107"/>
      <c r="AD50" s="108"/>
      <c r="AE50" s="112">
        <f>'[2]Tier 1'!W50</f>
        <v>1490</v>
      </c>
      <c r="AF50" s="113"/>
      <c r="AG50" s="113">
        <f>'[2]Tier 1'!X50</f>
        <v>1490</v>
      </c>
      <c r="AH50" s="113"/>
      <c r="AI50" s="113">
        <f>'[2]Tier 1'!Y50</f>
        <v>1490</v>
      </c>
      <c r="AJ50" s="113">
        <f t="shared" si="2"/>
        <v>1341</v>
      </c>
      <c r="AK50" s="113" t="e" vm="1">
        <f>VLOOKUP(A50,[1]_ScenarioData!$B$2:$FF$9999,-1,FALSE)</f>
        <v>#VALUE!</v>
      </c>
      <c r="AL50" s="114" t="e" vm="2">
        <f t="shared" si="3"/>
        <v>#VALUE!</v>
      </c>
      <c r="AM50" s="112">
        <f t="shared" si="17"/>
        <v>542</v>
      </c>
      <c r="AN50" s="119">
        <f t="shared" si="18"/>
        <v>0.36399999999999999</v>
      </c>
      <c r="AO50" s="107" t="str">
        <f t="shared" si="19"/>
        <v>OK</v>
      </c>
      <c r="AP50" s="113">
        <f t="shared" si="20"/>
        <v>551</v>
      </c>
      <c r="AQ50" s="119">
        <f t="shared" si="21"/>
        <v>0.37</v>
      </c>
      <c r="AR50" s="107" t="str">
        <f t="shared" si="22"/>
        <v>OK</v>
      </c>
      <c r="AS50" s="113">
        <f t="shared" si="23"/>
        <v>569</v>
      </c>
      <c r="AT50" s="119">
        <f t="shared" si="24"/>
        <v>0.38200000000000001</v>
      </c>
      <c r="AU50" s="120" t="str">
        <f t="shared" si="25"/>
        <v>OK</v>
      </c>
      <c r="AV50" s="113">
        <f t="shared" si="9"/>
        <v>0</v>
      </c>
      <c r="AW50" s="119" t="e" vm="2">
        <f t="shared" si="10"/>
        <v>#VALUE!</v>
      </c>
      <c r="AX50" s="121" t="e" vm="2">
        <f t="shared" si="11"/>
        <v>#VALUE!</v>
      </c>
      <c r="AY50" s="106"/>
      <c r="AZ50" s="107"/>
      <c r="BA50" s="111">
        <f t="shared" si="12"/>
        <v>0</v>
      </c>
      <c r="BB50" s="122">
        <f t="shared" si="13"/>
        <v>1</v>
      </c>
      <c r="BC50" s="123" t="e">
        <f>SUMIF(#REF!,#REF!, BB20:BB333)</f>
        <v>#REF!</v>
      </c>
      <c r="BD50" s="123">
        <f t="shared" si="14"/>
        <v>1</v>
      </c>
      <c r="BE50" s="123" t="e">
        <f>SUMIF(#REF!,#REF!, BD20:BD333)</f>
        <v>#REF!</v>
      </c>
      <c r="BF50" s="123">
        <f t="shared" si="15"/>
        <v>0</v>
      </c>
      <c r="BG50" s="123" t="e">
        <f>SUMIF(#REF!,#REF!, BF20:BF333)</f>
        <v>#REF!</v>
      </c>
      <c r="BH50" s="123" t="e" vm="2">
        <f t="shared" si="16"/>
        <v>#VALUE!</v>
      </c>
      <c r="BI50" s="124">
        <f>SUMIF(B20:B333, B50, BH20:BH333)</f>
        <v>0</v>
      </c>
      <c r="BJ50" s="125"/>
      <c r="BK50" s="99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1"/>
    </row>
    <row r="51" spans="1:82" x14ac:dyDescent="0.25">
      <c r="A51" s="75" t="s">
        <v>169</v>
      </c>
      <c r="B51" s="76"/>
      <c r="C51" s="77" t="s">
        <v>111</v>
      </c>
      <c r="D51" s="77" t="s">
        <v>168</v>
      </c>
      <c r="E51" s="78" t="s">
        <v>170</v>
      </c>
      <c r="F51" s="79" t="s">
        <v>104</v>
      </c>
      <c r="G51" s="80"/>
      <c r="H51" s="81" t="s">
        <v>118</v>
      </c>
      <c r="I51" s="79" t="s">
        <v>3</v>
      </c>
      <c r="J51" s="80" t="s">
        <v>5</v>
      </c>
      <c r="K51" s="82"/>
      <c r="L51" s="83"/>
      <c r="M51" s="84"/>
      <c r="N51" s="85">
        <v>4080</v>
      </c>
      <c r="O51" s="86">
        <v>4214</v>
      </c>
      <c r="P51" s="86">
        <v>4405</v>
      </c>
      <c r="Q51" s="87"/>
      <c r="R51" s="192">
        <v>0.09</v>
      </c>
      <c r="S51" s="85">
        <v>367</v>
      </c>
      <c r="T51" s="86">
        <v>379</v>
      </c>
      <c r="U51" s="86">
        <v>396</v>
      </c>
      <c r="V51" s="87">
        <f t="shared" si="1"/>
        <v>0</v>
      </c>
      <c r="W51" s="89"/>
      <c r="X51" s="90"/>
      <c r="Y51" s="91" t="s">
        <v>80</v>
      </c>
      <c r="Z51" s="80" t="str">
        <f>'[2]Tier 1'!V51</f>
        <v>C</v>
      </c>
      <c r="AA51" s="80"/>
      <c r="AB51" s="80"/>
      <c r="AC51" s="80"/>
      <c r="AD51" s="81"/>
      <c r="AE51" s="85">
        <f>'[2]Tier 1'!W51</f>
        <v>1490</v>
      </c>
      <c r="AF51" s="86"/>
      <c r="AG51" s="86">
        <f>'[2]Tier 1'!X51</f>
        <v>1490</v>
      </c>
      <c r="AH51" s="86"/>
      <c r="AI51" s="86">
        <f>'[2]Tier 1'!Y51</f>
        <v>1490</v>
      </c>
      <c r="AJ51" s="86">
        <f t="shared" si="2"/>
        <v>1341</v>
      </c>
      <c r="AK51" s="86" t="e" vm="1">
        <f>VLOOKUP(A51,[1]_ScenarioData!$B$2:$FF$9999,-1,FALSE)</f>
        <v>#VALUE!</v>
      </c>
      <c r="AL51" s="87" t="e" vm="2">
        <f t="shared" si="3"/>
        <v>#VALUE!</v>
      </c>
      <c r="AM51" s="85">
        <f t="shared" si="17"/>
        <v>367</v>
      </c>
      <c r="AN51" s="92">
        <f t="shared" si="18"/>
        <v>0.246</v>
      </c>
      <c r="AO51" s="80" t="str">
        <f t="shared" si="19"/>
        <v>OK</v>
      </c>
      <c r="AP51" s="86">
        <f t="shared" si="20"/>
        <v>379</v>
      </c>
      <c r="AQ51" s="92">
        <f t="shared" si="21"/>
        <v>0.254</v>
      </c>
      <c r="AR51" s="80" t="str">
        <f t="shared" si="22"/>
        <v>OK</v>
      </c>
      <c r="AS51" s="86">
        <f t="shared" si="23"/>
        <v>396</v>
      </c>
      <c r="AT51" s="92">
        <f t="shared" si="24"/>
        <v>0.26600000000000001</v>
      </c>
      <c r="AU51" s="93" t="str">
        <f t="shared" si="25"/>
        <v>OK</v>
      </c>
      <c r="AV51" s="86">
        <f t="shared" si="9"/>
        <v>0</v>
      </c>
      <c r="AW51" s="92" t="e" vm="2">
        <f t="shared" si="10"/>
        <v>#VALUE!</v>
      </c>
      <c r="AX51" s="94" t="e" vm="2">
        <f t="shared" si="11"/>
        <v>#VALUE!</v>
      </c>
      <c r="AY51" s="79"/>
      <c r="AZ51" s="80"/>
      <c r="BA51" s="84">
        <f t="shared" si="12"/>
        <v>0</v>
      </c>
      <c r="BB51" s="95">
        <f t="shared" si="13"/>
        <v>1</v>
      </c>
      <c r="BC51" s="96" t="e">
        <f>SUMIF(#REF!,#REF!, BB20:BB333)</f>
        <v>#REF!</v>
      </c>
      <c r="BD51" s="96">
        <f t="shared" si="14"/>
        <v>1</v>
      </c>
      <c r="BE51" s="96" t="e">
        <f>SUMIF(#REF!,#REF!, BD20:BD333)</f>
        <v>#REF!</v>
      </c>
      <c r="BF51" s="96">
        <f t="shared" si="15"/>
        <v>0</v>
      </c>
      <c r="BG51" s="96" t="e">
        <f>SUMIF(#REF!,#REF!, BF20:BF333)</f>
        <v>#REF!</v>
      </c>
      <c r="BH51" s="96" t="e" vm="2">
        <f t="shared" si="16"/>
        <v>#VALUE!</v>
      </c>
      <c r="BI51" s="97">
        <f>SUMIF(B20:B333, B51, BH20:BH333)</f>
        <v>0</v>
      </c>
      <c r="BJ51" s="98"/>
      <c r="BK51" s="99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1"/>
    </row>
    <row r="52" spans="1:82" x14ac:dyDescent="0.25">
      <c r="A52" s="102" t="s">
        <v>171</v>
      </c>
      <c r="B52" s="103"/>
      <c r="C52" s="104" t="s">
        <v>103</v>
      </c>
      <c r="D52" s="104" t="s">
        <v>172</v>
      </c>
      <c r="E52" s="105" t="s">
        <v>173</v>
      </c>
      <c r="F52" s="106" t="s">
        <v>118</v>
      </c>
      <c r="G52" s="107"/>
      <c r="H52" s="108" t="s">
        <v>118</v>
      </c>
      <c r="I52" s="106" t="s">
        <v>3</v>
      </c>
      <c r="J52" s="107" t="s">
        <v>51</v>
      </c>
      <c r="K52" s="109"/>
      <c r="L52" s="110"/>
      <c r="M52" s="111"/>
      <c r="N52" s="112">
        <v>28167</v>
      </c>
      <c r="O52" s="113">
        <v>29130</v>
      </c>
      <c r="P52" s="113">
        <v>29773</v>
      </c>
      <c r="Q52" s="114"/>
      <c r="R52" s="193">
        <v>0.09</v>
      </c>
      <c r="S52" s="112">
        <v>2535</v>
      </c>
      <c r="T52" s="113">
        <v>2622</v>
      </c>
      <c r="U52" s="113">
        <v>2680</v>
      </c>
      <c r="V52" s="114">
        <f t="shared" si="1"/>
        <v>0</v>
      </c>
      <c r="W52" s="116"/>
      <c r="X52" s="117"/>
      <c r="Y52" s="118" t="s">
        <v>80</v>
      </c>
      <c r="Z52" s="107" t="str">
        <f>'[2]Tier 1'!V52</f>
        <v>C</v>
      </c>
      <c r="AA52" s="107"/>
      <c r="AB52" s="107"/>
      <c r="AC52" s="107"/>
      <c r="AD52" s="108"/>
      <c r="AE52" s="112">
        <f>'[2]Tier 1'!W52</f>
        <v>5250</v>
      </c>
      <c r="AF52" s="113"/>
      <c r="AG52" s="113">
        <f>'[2]Tier 1'!X52</f>
        <v>5250</v>
      </c>
      <c r="AH52" s="113"/>
      <c r="AI52" s="113">
        <f>'[2]Tier 1'!Y52</f>
        <v>5250</v>
      </c>
      <c r="AJ52" s="113">
        <f t="shared" si="2"/>
        <v>4725</v>
      </c>
      <c r="AK52" s="113" t="e" vm="1">
        <f>VLOOKUP(A52,[1]_ScenarioData!$B$2:$FF$9999,-1,FALSE)</f>
        <v>#VALUE!</v>
      </c>
      <c r="AL52" s="114" t="e" vm="2">
        <f t="shared" si="3"/>
        <v>#VALUE!</v>
      </c>
      <c r="AM52" s="112">
        <f t="shared" si="17"/>
        <v>2535</v>
      </c>
      <c r="AN52" s="119">
        <f t="shared" si="18"/>
        <v>0.48299999999999998</v>
      </c>
      <c r="AO52" s="107" t="str">
        <f t="shared" si="19"/>
        <v>OK</v>
      </c>
      <c r="AP52" s="113">
        <f t="shared" si="20"/>
        <v>2622</v>
      </c>
      <c r="AQ52" s="119">
        <f t="shared" si="21"/>
        <v>0.499</v>
      </c>
      <c r="AR52" s="107" t="str">
        <f t="shared" si="22"/>
        <v>OK</v>
      </c>
      <c r="AS52" s="113">
        <f t="shared" si="23"/>
        <v>2680</v>
      </c>
      <c r="AT52" s="119">
        <f t="shared" si="24"/>
        <v>0.51</v>
      </c>
      <c r="AU52" s="120" t="str">
        <f t="shared" si="25"/>
        <v>OK</v>
      </c>
      <c r="AV52" s="113">
        <f t="shared" si="9"/>
        <v>0</v>
      </c>
      <c r="AW52" s="119" t="e" vm="2">
        <f t="shared" si="10"/>
        <v>#VALUE!</v>
      </c>
      <c r="AX52" s="121" t="e" vm="2">
        <f t="shared" si="11"/>
        <v>#VALUE!</v>
      </c>
      <c r="AY52" s="106"/>
      <c r="AZ52" s="107"/>
      <c r="BA52" s="111">
        <f t="shared" si="12"/>
        <v>0</v>
      </c>
      <c r="BB52" s="122">
        <f t="shared" si="13"/>
        <v>1</v>
      </c>
      <c r="BC52" s="123" t="e">
        <f>SUMIF(#REF!,#REF!, BB20:BB333)</f>
        <v>#REF!</v>
      </c>
      <c r="BD52" s="123">
        <f t="shared" si="14"/>
        <v>1</v>
      </c>
      <c r="BE52" s="123" t="e">
        <f>SUMIF(#REF!,#REF!, BD20:BD333)</f>
        <v>#REF!</v>
      </c>
      <c r="BF52" s="123">
        <f t="shared" si="15"/>
        <v>0</v>
      </c>
      <c r="BG52" s="123" t="e">
        <f>SUMIF(#REF!,#REF!, BF20:BF333)</f>
        <v>#REF!</v>
      </c>
      <c r="BH52" s="123" t="e" vm="2">
        <f t="shared" si="16"/>
        <v>#VALUE!</v>
      </c>
      <c r="BI52" s="124">
        <f>SUMIF(B20:B333, B52, BH20:BH333)</f>
        <v>0</v>
      </c>
      <c r="BJ52" s="125"/>
      <c r="BK52" s="99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1"/>
    </row>
    <row r="53" spans="1:82" x14ac:dyDescent="0.25">
      <c r="A53" s="75" t="s">
        <v>174</v>
      </c>
      <c r="B53" s="76"/>
      <c r="C53" s="77" t="s">
        <v>103</v>
      </c>
      <c r="D53" s="77" t="s">
        <v>173</v>
      </c>
      <c r="E53" s="78" t="s">
        <v>175</v>
      </c>
      <c r="F53" s="79" t="s">
        <v>118</v>
      </c>
      <c r="G53" s="80"/>
      <c r="H53" s="81" t="s">
        <v>118</v>
      </c>
      <c r="I53" s="79" t="s">
        <v>3</v>
      </c>
      <c r="J53" s="80" t="s">
        <v>51</v>
      </c>
      <c r="K53" s="82"/>
      <c r="L53" s="83"/>
      <c r="M53" s="84"/>
      <c r="N53" s="85">
        <v>31863</v>
      </c>
      <c r="O53" s="86">
        <v>33813</v>
      </c>
      <c r="P53" s="86">
        <v>35179</v>
      </c>
      <c r="Q53" s="87"/>
      <c r="R53" s="192">
        <v>0.09</v>
      </c>
      <c r="S53" s="85">
        <v>2868</v>
      </c>
      <c r="T53" s="86">
        <v>3043</v>
      </c>
      <c r="U53" s="86">
        <v>3166</v>
      </c>
      <c r="V53" s="87">
        <f t="shared" si="1"/>
        <v>0</v>
      </c>
      <c r="W53" s="89"/>
      <c r="X53" s="90"/>
      <c r="Y53" s="91" t="s">
        <v>80</v>
      </c>
      <c r="Z53" s="80" t="str">
        <f>'[2]Tier 1'!V53</f>
        <v>C</v>
      </c>
      <c r="AA53" s="80"/>
      <c r="AB53" s="80"/>
      <c r="AC53" s="80"/>
      <c r="AD53" s="81"/>
      <c r="AE53" s="85">
        <f>'[2]Tier 1'!W53</f>
        <v>5250</v>
      </c>
      <c r="AF53" s="86"/>
      <c r="AG53" s="86">
        <f>'[2]Tier 1'!X53</f>
        <v>5250</v>
      </c>
      <c r="AH53" s="86"/>
      <c r="AI53" s="86">
        <f>'[2]Tier 1'!Y53</f>
        <v>5250</v>
      </c>
      <c r="AJ53" s="86">
        <f t="shared" si="2"/>
        <v>4725</v>
      </c>
      <c r="AK53" s="86" t="e" vm="1">
        <f>VLOOKUP(A53,[1]_ScenarioData!$B$2:$FF$9999,-1,FALSE)</f>
        <v>#VALUE!</v>
      </c>
      <c r="AL53" s="87" t="e" vm="2">
        <f t="shared" si="3"/>
        <v>#VALUE!</v>
      </c>
      <c r="AM53" s="85">
        <f t="shared" si="17"/>
        <v>2868</v>
      </c>
      <c r="AN53" s="92">
        <f t="shared" si="18"/>
        <v>0.54600000000000004</v>
      </c>
      <c r="AO53" s="80" t="str">
        <f t="shared" si="19"/>
        <v>OK</v>
      </c>
      <c r="AP53" s="86">
        <f t="shared" si="20"/>
        <v>3043</v>
      </c>
      <c r="AQ53" s="92">
        <f t="shared" si="21"/>
        <v>0.57999999999999996</v>
      </c>
      <c r="AR53" s="80" t="str">
        <f t="shared" si="22"/>
        <v>OK</v>
      </c>
      <c r="AS53" s="86">
        <f t="shared" si="23"/>
        <v>3166</v>
      </c>
      <c r="AT53" s="92">
        <f t="shared" si="24"/>
        <v>0.60299999999999998</v>
      </c>
      <c r="AU53" s="93" t="str">
        <f t="shared" si="25"/>
        <v>OK</v>
      </c>
      <c r="AV53" s="86">
        <f t="shared" si="9"/>
        <v>0</v>
      </c>
      <c r="AW53" s="92" t="e" vm="2">
        <f t="shared" si="10"/>
        <v>#VALUE!</v>
      </c>
      <c r="AX53" s="94" t="e" vm="2">
        <f t="shared" si="11"/>
        <v>#VALUE!</v>
      </c>
      <c r="AY53" s="79"/>
      <c r="AZ53" s="80"/>
      <c r="BA53" s="84">
        <f t="shared" si="12"/>
        <v>0</v>
      </c>
      <c r="BB53" s="95">
        <f t="shared" si="13"/>
        <v>1</v>
      </c>
      <c r="BC53" s="96" t="e">
        <f>SUMIF(#REF!,#REF!, BB20:BB333)</f>
        <v>#REF!</v>
      </c>
      <c r="BD53" s="96">
        <f t="shared" si="14"/>
        <v>1</v>
      </c>
      <c r="BE53" s="96" t="e">
        <f>SUMIF(#REF!,#REF!, BD20:BD333)</f>
        <v>#REF!</v>
      </c>
      <c r="BF53" s="96">
        <f t="shared" si="15"/>
        <v>0</v>
      </c>
      <c r="BG53" s="96" t="e">
        <f>SUMIF(#REF!,#REF!, BF20:BF333)</f>
        <v>#REF!</v>
      </c>
      <c r="BH53" s="96" t="e" vm="2">
        <f t="shared" si="16"/>
        <v>#VALUE!</v>
      </c>
      <c r="BI53" s="97">
        <f>SUMIF(B20:B333, B53, BH20:BH333)</f>
        <v>0</v>
      </c>
      <c r="BJ53" s="98"/>
      <c r="BK53" s="99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1"/>
    </row>
    <row r="54" spans="1:82" x14ac:dyDescent="0.25">
      <c r="A54" s="102" t="s">
        <v>176</v>
      </c>
      <c r="B54" s="103"/>
      <c r="C54" s="104" t="s">
        <v>103</v>
      </c>
      <c r="D54" s="104" t="s">
        <v>175</v>
      </c>
      <c r="E54" s="105" t="s">
        <v>177</v>
      </c>
      <c r="F54" s="106" t="s">
        <v>118</v>
      </c>
      <c r="G54" s="107"/>
      <c r="H54" s="108" t="s">
        <v>118</v>
      </c>
      <c r="I54" s="106" t="s">
        <v>3</v>
      </c>
      <c r="J54" s="107" t="s">
        <v>51</v>
      </c>
      <c r="K54" s="109"/>
      <c r="L54" s="110"/>
      <c r="M54" s="111"/>
      <c r="N54" s="112">
        <v>38665</v>
      </c>
      <c r="O54" s="113">
        <v>41031</v>
      </c>
      <c r="P54" s="113">
        <v>42689</v>
      </c>
      <c r="Q54" s="114"/>
      <c r="R54" s="193">
        <v>0.09</v>
      </c>
      <c r="S54" s="112">
        <v>3480</v>
      </c>
      <c r="T54" s="113">
        <v>3693</v>
      </c>
      <c r="U54" s="113">
        <v>3842</v>
      </c>
      <c r="V54" s="114">
        <f t="shared" si="1"/>
        <v>0</v>
      </c>
      <c r="W54" s="116"/>
      <c r="X54" s="117"/>
      <c r="Y54" s="118" t="s">
        <v>80</v>
      </c>
      <c r="Z54" s="107" t="str">
        <f>'[2]Tier 1'!V54</f>
        <v>C</v>
      </c>
      <c r="AA54" s="107"/>
      <c r="AB54" s="107"/>
      <c r="AC54" s="107"/>
      <c r="AD54" s="108"/>
      <c r="AE54" s="112">
        <f>'[2]Tier 1'!W54</f>
        <v>5250</v>
      </c>
      <c r="AF54" s="113"/>
      <c r="AG54" s="113">
        <f>'[2]Tier 1'!X54</f>
        <v>5250</v>
      </c>
      <c r="AH54" s="113"/>
      <c r="AI54" s="113">
        <f>'[2]Tier 1'!Y54</f>
        <v>5250</v>
      </c>
      <c r="AJ54" s="113">
        <f t="shared" si="2"/>
        <v>4725</v>
      </c>
      <c r="AK54" s="113" t="e" vm="1">
        <f>VLOOKUP(A54,[1]_ScenarioData!$B$2:$FF$9999,-1,FALSE)</f>
        <v>#VALUE!</v>
      </c>
      <c r="AL54" s="114" t="e" vm="2">
        <f t="shared" si="3"/>
        <v>#VALUE!</v>
      </c>
      <c r="AM54" s="112">
        <f t="shared" si="17"/>
        <v>3480</v>
      </c>
      <c r="AN54" s="119">
        <f t="shared" si="18"/>
        <v>0.66300000000000003</v>
      </c>
      <c r="AO54" s="107" t="str">
        <f t="shared" si="19"/>
        <v>OK</v>
      </c>
      <c r="AP54" s="113">
        <f t="shared" si="20"/>
        <v>3693</v>
      </c>
      <c r="AQ54" s="119">
        <f t="shared" si="21"/>
        <v>0.70299999999999996</v>
      </c>
      <c r="AR54" s="107" t="str">
        <f t="shared" si="22"/>
        <v>OK</v>
      </c>
      <c r="AS54" s="113">
        <f t="shared" si="23"/>
        <v>3842</v>
      </c>
      <c r="AT54" s="119">
        <f t="shared" si="24"/>
        <v>0.73199999999999998</v>
      </c>
      <c r="AU54" s="120" t="str">
        <f t="shared" si="25"/>
        <v>OK</v>
      </c>
      <c r="AV54" s="113">
        <f t="shared" si="9"/>
        <v>0</v>
      </c>
      <c r="AW54" s="119" t="e" vm="2">
        <f t="shared" si="10"/>
        <v>#VALUE!</v>
      </c>
      <c r="AX54" s="121" t="e" vm="2">
        <f t="shared" si="11"/>
        <v>#VALUE!</v>
      </c>
      <c r="AY54" s="106"/>
      <c r="AZ54" s="107"/>
      <c r="BA54" s="111">
        <f t="shared" si="12"/>
        <v>0</v>
      </c>
      <c r="BB54" s="122">
        <f t="shared" si="13"/>
        <v>1</v>
      </c>
      <c r="BC54" s="123" t="e">
        <f>SUMIF(#REF!,#REF!, BB20:BB333)</f>
        <v>#REF!</v>
      </c>
      <c r="BD54" s="123">
        <f t="shared" si="14"/>
        <v>1</v>
      </c>
      <c r="BE54" s="123" t="e">
        <f>SUMIF(#REF!,#REF!, BD20:BD333)</f>
        <v>#REF!</v>
      </c>
      <c r="BF54" s="123">
        <f t="shared" si="15"/>
        <v>0</v>
      </c>
      <c r="BG54" s="123" t="e">
        <f>SUMIF(#REF!,#REF!, BF20:BF333)</f>
        <v>#REF!</v>
      </c>
      <c r="BH54" s="123" t="e" vm="2">
        <f t="shared" si="16"/>
        <v>#VALUE!</v>
      </c>
      <c r="BI54" s="124">
        <f>SUMIF(B20:B333, B54, BH20:BH333)</f>
        <v>0</v>
      </c>
      <c r="BJ54" s="125"/>
      <c r="BK54" s="99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1"/>
    </row>
    <row r="55" spans="1:82" x14ac:dyDescent="0.25">
      <c r="A55" s="75" t="s">
        <v>178</v>
      </c>
      <c r="B55" s="76"/>
      <c r="C55" s="77" t="s">
        <v>103</v>
      </c>
      <c r="D55" s="77" t="s">
        <v>177</v>
      </c>
      <c r="E55" s="78" t="s">
        <v>179</v>
      </c>
      <c r="F55" s="79" t="s">
        <v>118</v>
      </c>
      <c r="G55" s="80"/>
      <c r="H55" s="81" t="s">
        <v>118</v>
      </c>
      <c r="I55" s="79" t="s">
        <v>3</v>
      </c>
      <c r="J55" s="80" t="s">
        <v>51</v>
      </c>
      <c r="K55" s="82"/>
      <c r="L55" s="83"/>
      <c r="M55" s="84"/>
      <c r="N55" s="85">
        <v>38665</v>
      </c>
      <c r="O55" s="86">
        <v>41031</v>
      </c>
      <c r="P55" s="86">
        <v>42689</v>
      </c>
      <c r="Q55" s="87"/>
      <c r="R55" s="192">
        <v>0.09</v>
      </c>
      <c r="S55" s="85">
        <v>3480</v>
      </c>
      <c r="T55" s="86">
        <v>3693</v>
      </c>
      <c r="U55" s="86">
        <v>3842</v>
      </c>
      <c r="V55" s="87">
        <f t="shared" si="1"/>
        <v>0</v>
      </c>
      <c r="W55" s="89"/>
      <c r="X55" s="90"/>
      <c r="Y55" s="91" t="s">
        <v>80</v>
      </c>
      <c r="Z55" s="80" t="str">
        <f>'[2]Tier 1'!V55</f>
        <v>C</v>
      </c>
      <c r="AA55" s="80"/>
      <c r="AB55" s="80"/>
      <c r="AC55" s="80"/>
      <c r="AD55" s="81"/>
      <c r="AE55" s="85">
        <f>'[2]Tier 1'!W55</f>
        <v>5250</v>
      </c>
      <c r="AF55" s="86"/>
      <c r="AG55" s="86">
        <f>'[2]Tier 1'!X55</f>
        <v>5250</v>
      </c>
      <c r="AH55" s="86"/>
      <c r="AI55" s="86">
        <f>'[2]Tier 1'!Y55</f>
        <v>5250</v>
      </c>
      <c r="AJ55" s="86">
        <f t="shared" si="2"/>
        <v>4725</v>
      </c>
      <c r="AK55" s="86" t="e" vm="1">
        <f>VLOOKUP(A55,[1]_ScenarioData!$B$2:$FF$9999,-1,FALSE)</f>
        <v>#VALUE!</v>
      </c>
      <c r="AL55" s="87" t="e" vm="2">
        <f t="shared" si="3"/>
        <v>#VALUE!</v>
      </c>
      <c r="AM55" s="85">
        <f t="shared" si="17"/>
        <v>3480</v>
      </c>
      <c r="AN55" s="92">
        <f t="shared" si="18"/>
        <v>0.66300000000000003</v>
      </c>
      <c r="AO55" s="80" t="str">
        <f t="shared" si="19"/>
        <v>OK</v>
      </c>
      <c r="AP55" s="86">
        <f t="shared" si="20"/>
        <v>3693</v>
      </c>
      <c r="AQ55" s="92">
        <f t="shared" si="21"/>
        <v>0.70299999999999996</v>
      </c>
      <c r="AR55" s="80" t="str">
        <f t="shared" si="22"/>
        <v>OK</v>
      </c>
      <c r="AS55" s="86">
        <f t="shared" si="23"/>
        <v>3842</v>
      </c>
      <c r="AT55" s="92">
        <f t="shared" si="24"/>
        <v>0.73199999999999998</v>
      </c>
      <c r="AU55" s="93" t="str">
        <f t="shared" si="25"/>
        <v>OK</v>
      </c>
      <c r="AV55" s="86">
        <f t="shared" si="9"/>
        <v>0</v>
      </c>
      <c r="AW55" s="92" t="e" vm="2">
        <f t="shared" si="10"/>
        <v>#VALUE!</v>
      </c>
      <c r="AX55" s="94" t="e" vm="2">
        <f t="shared" si="11"/>
        <v>#VALUE!</v>
      </c>
      <c r="AY55" s="79"/>
      <c r="AZ55" s="80"/>
      <c r="BA55" s="84">
        <f t="shared" si="12"/>
        <v>0</v>
      </c>
      <c r="BB55" s="95">
        <f t="shared" si="13"/>
        <v>1</v>
      </c>
      <c r="BC55" s="96" t="e">
        <f>SUMIF(#REF!,#REF!, BB20:BB333)</f>
        <v>#REF!</v>
      </c>
      <c r="BD55" s="96">
        <f t="shared" si="14"/>
        <v>1</v>
      </c>
      <c r="BE55" s="96" t="e">
        <f>SUMIF(#REF!,#REF!, BD20:BD333)</f>
        <v>#REF!</v>
      </c>
      <c r="BF55" s="96">
        <f t="shared" si="15"/>
        <v>0</v>
      </c>
      <c r="BG55" s="96" t="e">
        <f>SUMIF(#REF!,#REF!, BF20:BF333)</f>
        <v>#REF!</v>
      </c>
      <c r="BH55" s="96" t="e" vm="2">
        <f t="shared" si="16"/>
        <v>#VALUE!</v>
      </c>
      <c r="BI55" s="97">
        <f>SUMIF(B20:B333, B55, BH20:BH333)</f>
        <v>0</v>
      </c>
      <c r="BJ55" s="98"/>
      <c r="BK55" s="99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1"/>
    </row>
    <row r="56" spans="1:82" x14ac:dyDescent="0.25">
      <c r="A56" s="102" t="s">
        <v>180</v>
      </c>
      <c r="B56" s="103"/>
      <c r="C56" s="104" t="s">
        <v>103</v>
      </c>
      <c r="D56" s="104" t="s">
        <v>179</v>
      </c>
      <c r="E56" s="105" t="s">
        <v>181</v>
      </c>
      <c r="F56" s="106" t="s">
        <v>118</v>
      </c>
      <c r="G56" s="107"/>
      <c r="H56" s="108" t="s">
        <v>118</v>
      </c>
      <c r="I56" s="106" t="s">
        <v>3</v>
      </c>
      <c r="J56" s="107" t="s">
        <v>51</v>
      </c>
      <c r="K56" s="109"/>
      <c r="L56" s="110"/>
      <c r="M56" s="111"/>
      <c r="N56" s="112">
        <v>38665</v>
      </c>
      <c r="O56" s="113">
        <v>41031</v>
      </c>
      <c r="P56" s="113">
        <v>42689</v>
      </c>
      <c r="Q56" s="114"/>
      <c r="R56" s="193">
        <v>0.09</v>
      </c>
      <c r="S56" s="112">
        <v>3480</v>
      </c>
      <c r="T56" s="113">
        <v>3693</v>
      </c>
      <c r="U56" s="113">
        <v>3842</v>
      </c>
      <c r="V56" s="114">
        <f t="shared" si="1"/>
        <v>0</v>
      </c>
      <c r="W56" s="116"/>
      <c r="X56" s="117"/>
      <c r="Y56" s="118" t="s">
        <v>80</v>
      </c>
      <c r="Z56" s="107" t="str">
        <f>'[2]Tier 1'!V56</f>
        <v>C</v>
      </c>
      <c r="AA56" s="107"/>
      <c r="AB56" s="107"/>
      <c r="AC56" s="107"/>
      <c r="AD56" s="108"/>
      <c r="AE56" s="112">
        <f>'[2]Tier 1'!W56</f>
        <v>5250</v>
      </c>
      <c r="AF56" s="113"/>
      <c r="AG56" s="113">
        <f>'[2]Tier 1'!X56</f>
        <v>5250</v>
      </c>
      <c r="AH56" s="113"/>
      <c r="AI56" s="113">
        <f>'[2]Tier 1'!Y56</f>
        <v>5250</v>
      </c>
      <c r="AJ56" s="113">
        <f t="shared" si="2"/>
        <v>4725</v>
      </c>
      <c r="AK56" s="113" t="e" vm="1">
        <f>VLOOKUP(A56,[1]_ScenarioData!$B$2:$FF$9999,-1,FALSE)</f>
        <v>#VALUE!</v>
      </c>
      <c r="AL56" s="114" t="e" vm="2">
        <f t="shared" si="3"/>
        <v>#VALUE!</v>
      </c>
      <c r="AM56" s="112">
        <f t="shared" si="17"/>
        <v>3480</v>
      </c>
      <c r="AN56" s="119">
        <f t="shared" si="18"/>
        <v>0.66300000000000003</v>
      </c>
      <c r="AO56" s="107" t="str">
        <f t="shared" si="19"/>
        <v>OK</v>
      </c>
      <c r="AP56" s="113">
        <f t="shared" si="20"/>
        <v>3693</v>
      </c>
      <c r="AQ56" s="119">
        <f t="shared" si="21"/>
        <v>0.70299999999999996</v>
      </c>
      <c r="AR56" s="107" t="str">
        <f t="shared" si="22"/>
        <v>OK</v>
      </c>
      <c r="AS56" s="113">
        <f t="shared" si="23"/>
        <v>3842</v>
      </c>
      <c r="AT56" s="119">
        <f t="shared" si="24"/>
        <v>0.73199999999999998</v>
      </c>
      <c r="AU56" s="120" t="str">
        <f t="shared" si="25"/>
        <v>OK</v>
      </c>
      <c r="AV56" s="113">
        <f t="shared" si="9"/>
        <v>0</v>
      </c>
      <c r="AW56" s="119" t="e" vm="2">
        <f t="shared" si="10"/>
        <v>#VALUE!</v>
      </c>
      <c r="AX56" s="121" t="e" vm="2">
        <f t="shared" si="11"/>
        <v>#VALUE!</v>
      </c>
      <c r="AY56" s="106"/>
      <c r="AZ56" s="107"/>
      <c r="BA56" s="111">
        <f t="shared" si="12"/>
        <v>0</v>
      </c>
      <c r="BB56" s="122">
        <f t="shared" si="13"/>
        <v>1</v>
      </c>
      <c r="BC56" s="123" t="e">
        <f>SUMIF(#REF!,#REF!, BB20:BB333)</f>
        <v>#REF!</v>
      </c>
      <c r="BD56" s="123">
        <f t="shared" si="14"/>
        <v>1</v>
      </c>
      <c r="BE56" s="123" t="e">
        <f>SUMIF(#REF!,#REF!, BD20:BD333)</f>
        <v>#REF!</v>
      </c>
      <c r="BF56" s="123">
        <f t="shared" si="15"/>
        <v>0</v>
      </c>
      <c r="BG56" s="123" t="e">
        <f>SUMIF(#REF!,#REF!, BF20:BF333)</f>
        <v>#REF!</v>
      </c>
      <c r="BH56" s="123" t="e" vm="2">
        <f t="shared" si="16"/>
        <v>#VALUE!</v>
      </c>
      <c r="BI56" s="124">
        <f>SUMIF(B20:B333, B56, BH20:BH333)</f>
        <v>0</v>
      </c>
      <c r="BJ56" s="125"/>
      <c r="BK56" s="99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1"/>
    </row>
    <row r="57" spans="1:82" x14ac:dyDescent="0.25">
      <c r="A57" s="75" t="s">
        <v>182</v>
      </c>
      <c r="B57" s="76"/>
      <c r="C57" s="77" t="s">
        <v>103</v>
      </c>
      <c r="D57" s="77" t="s">
        <v>181</v>
      </c>
      <c r="E57" s="78" t="s">
        <v>183</v>
      </c>
      <c r="F57" s="79" t="s">
        <v>118</v>
      </c>
      <c r="G57" s="80"/>
      <c r="H57" s="81" t="s">
        <v>118</v>
      </c>
      <c r="I57" s="79" t="s">
        <v>3</v>
      </c>
      <c r="J57" s="80" t="s">
        <v>51</v>
      </c>
      <c r="K57" s="82"/>
      <c r="L57" s="83"/>
      <c r="M57" s="84"/>
      <c r="N57" s="85">
        <v>59633</v>
      </c>
      <c r="O57" s="86">
        <v>53652</v>
      </c>
      <c r="P57" s="86">
        <v>49664</v>
      </c>
      <c r="Q57" s="87"/>
      <c r="R57" s="192">
        <v>0.09</v>
      </c>
      <c r="S57" s="85">
        <v>5367</v>
      </c>
      <c r="T57" s="86">
        <v>4829</v>
      </c>
      <c r="U57" s="86">
        <v>4470</v>
      </c>
      <c r="V57" s="87">
        <f t="shared" si="1"/>
        <v>0</v>
      </c>
      <c r="W57" s="89"/>
      <c r="X57" s="90"/>
      <c r="Y57" s="91" t="s">
        <v>80</v>
      </c>
      <c r="Z57" s="80" t="str">
        <f>'[2]Tier 1'!V57</f>
        <v>C</v>
      </c>
      <c r="AA57" s="80"/>
      <c r="AB57" s="80"/>
      <c r="AC57" s="80"/>
      <c r="AD57" s="81"/>
      <c r="AE57" s="85">
        <f>'[2]Tier 1'!W57</f>
        <v>5250</v>
      </c>
      <c r="AF57" s="86"/>
      <c r="AG57" s="86">
        <f>'[2]Tier 1'!X57</f>
        <v>5250</v>
      </c>
      <c r="AH57" s="86"/>
      <c r="AI57" s="86">
        <f>'[2]Tier 1'!Y57</f>
        <v>5250</v>
      </c>
      <c r="AJ57" s="86">
        <f t="shared" si="2"/>
        <v>4725</v>
      </c>
      <c r="AK57" s="86" t="e" vm="1">
        <f>VLOOKUP(A57,[1]_ScenarioData!$B$2:$FF$9999,-1,FALSE)</f>
        <v>#VALUE!</v>
      </c>
      <c r="AL57" s="87" t="e" vm="2">
        <f t="shared" si="3"/>
        <v>#VALUE!</v>
      </c>
      <c r="AM57" s="85">
        <f t="shared" si="17"/>
        <v>5367</v>
      </c>
      <c r="AN57" s="92">
        <f t="shared" si="18"/>
        <v>1.022</v>
      </c>
      <c r="AO57" s="80" t="str">
        <f t="shared" si="19"/>
        <v>OK</v>
      </c>
      <c r="AP57" s="86">
        <f t="shared" si="20"/>
        <v>4829</v>
      </c>
      <c r="AQ57" s="92">
        <f t="shared" si="21"/>
        <v>0.92</v>
      </c>
      <c r="AR57" s="80" t="str">
        <f t="shared" si="22"/>
        <v>OK</v>
      </c>
      <c r="AS57" s="86">
        <f t="shared" si="23"/>
        <v>4470</v>
      </c>
      <c r="AT57" s="92">
        <f t="shared" si="24"/>
        <v>0.85099999999999998</v>
      </c>
      <c r="AU57" s="93" t="str">
        <f t="shared" si="25"/>
        <v>OK</v>
      </c>
      <c r="AV57" s="86">
        <f t="shared" si="9"/>
        <v>0</v>
      </c>
      <c r="AW57" s="92" t="e" vm="2">
        <f t="shared" si="10"/>
        <v>#VALUE!</v>
      </c>
      <c r="AX57" s="94" t="e" vm="2">
        <f t="shared" si="11"/>
        <v>#VALUE!</v>
      </c>
      <c r="AY57" s="79"/>
      <c r="AZ57" s="80"/>
      <c r="BA57" s="84">
        <f t="shared" si="12"/>
        <v>0</v>
      </c>
      <c r="BB57" s="95">
        <f t="shared" si="13"/>
        <v>1</v>
      </c>
      <c r="BC57" s="96" t="e">
        <f>SUMIF(#REF!,#REF!, BB20:BB333)</f>
        <v>#REF!</v>
      </c>
      <c r="BD57" s="96">
        <f t="shared" si="14"/>
        <v>1</v>
      </c>
      <c r="BE57" s="96" t="e">
        <f>SUMIF(#REF!,#REF!, BD20:BD333)</f>
        <v>#REF!</v>
      </c>
      <c r="BF57" s="96">
        <f t="shared" si="15"/>
        <v>0</v>
      </c>
      <c r="BG57" s="96" t="e">
        <f>SUMIF(#REF!,#REF!, BF20:BF333)</f>
        <v>#REF!</v>
      </c>
      <c r="BH57" s="96" t="e" vm="2">
        <f t="shared" si="16"/>
        <v>#VALUE!</v>
      </c>
      <c r="BI57" s="97">
        <f>SUMIF(B20:B333, B57, BH20:BH333)</f>
        <v>0</v>
      </c>
      <c r="BJ57" s="98"/>
      <c r="BK57" s="99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1"/>
    </row>
    <row r="58" spans="1:82" x14ac:dyDescent="0.25">
      <c r="A58" s="102" t="s">
        <v>184</v>
      </c>
      <c r="B58" s="103"/>
      <c r="C58" s="104" t="s">
        <v>103</v>
      </c>
      <c r="D58" s="104" t="s">
        <v>183</v>
      </c>
      <c r="E58" s="105" t="s">
        <v>185</v>
      </c>
      <c r="F58" s="106" t="s">
        <v>118</v>
      </c>
      <c r="G58" s="107"/>
      <c r="H58" s="108" t="s">
        <v>118</v>
      </c>
      <c r="I58" s="106" t="s">
        <v>3</v>
      </c>
      <c r="J58" s="107" t="s">
        <v>51</v>
      </c>
      <c r="K58" s="109"/>
      <c r="L58" s="110"/>
      <c r="M58" s="111"/>
      <c r="N58" s="112">
        <v>59633</v>
      </c>
      <c r="O58" s="113">
        <v>53652</v>
      </c>
      <c r="P58" s="113">
        <v>49664</v>
      </c>
      <c r="Q58" s="114"/>
      <c r="R58" s="193">
        <v>0.09</v>
      </c>
      <c r="S58" s="112">
        <v>5367</v>
      </c>
      <c r="T58" s="113">
        <v>4829</v>
      </c>
      <c r="U58" s="113">
        <v>4470</v>
      </c>
      <c r="V58" s="114">
        <f t="shared" si="1"/>
        <v>0</v>
      </c>
      <c r="W58" s="116"/>
      <c r="X58" s="117"/>
      <c r="Y58" s="118" t="s">
        <v>80</v>
      </c>
      <c r="Z58" s="107" t="str">
        <f>'[2]Tier 1'!V58</f>
        <v>C</v>
      </c>
      <c r="AA58" s="107"/>
      <c r="AB58" s="107"/>
      <c r="AC58" s="107"/>
      <c r="AD58" s="108"/>
      <c r="AE58" s="112">
        <f>'[2]Tier 1'!W58</f>
        <v>5250</v>
      </c>
      <c r="AF58" s="113"/>
      <c r="AG58" s="113">
        <f>'[2]Tier 1'!X58</f>
        <v>5250</v>
      </c>
      <c r="AH58" s="113"/>
      <c r="AI58" s="113">
        <f>'[2]Tier 1'!Y58</f>
        <v>5250</v>
      </c>
      <c r="AJ58" s="113">
        <f t="shared" si="2"/>
        <v>4725</v>
      </c>
      <c r="AK58" s="113" t="e" vm="1">
        <f>VLOOKUP(A58,[1]_ScenarioData!$B$2:$FF$9999,-1,FALSE)</f>
        <v>#VALUE!</v>
      </c>
      <c r="AL58" s="114" t="e" vm="2">
        <f t="shared" si="3"/>
        <v>#VALUE!</v>
      </c>
      <c r="AM58" s="112">
        <f t="shared" si="17"/>
        <v>5367</v>
      </c>
      <c r="AN58" s="119">
        <f t="shared" si="18"/>
        <v>1.022</v>
      </c>
      <c r="AO58" s="107" t="str">
        <f t="shared" si="19"/>
        <v>OK</v>
      </c>
      <c r="AP58" s="113">
        <f t="shared" si="20"/>
        <v>4829</v>
      </c>
      <c r="AQ58" s="119">
        <f t="shared" si="21"/>
        <v>0.92</v>
      </c>
      <c r="AR58" s="107" t="str">
        <f t="shared" si="22"/>
        <v>OK</v>
      </c>
      <c r="AS58" s="113">
        <f t="shared" si="23"/>
        <v>4470</v>
      </c>
      <c r="AT58" s="119">
        <f t="shared" si="24"/>
        <v>0.85099999999999998</v>
      </c>
      <c r="AU58" s="120" t="str">
        <f t="shared" si="25"/>
        <v>OK</v>
      </c>
      <c r="AV58" s="113">
        <f t="shared" si="9"/>
        <v>0</v>
      </c>
      <c r="AW58" s="119" t="e" vm="2">
        <f t="shared" si="10"/>
        <v>#VALUE!</v>
      </c>
      <c r="AX58" s="121" t="e" vm="2">
        <f t="shared" si="11"/>
        <v>#VALUE!</v>
      </c>
      <c r="AY58" s="106"/>
      <c r="AZ58" s="107"/>
      <c r="BA58" s="111">
        <f t="shared" si="12"/>
        <v>0</v>
      </c>
      <c r="BB58" s="122">
        <f t="shared" si="13"/>
        <v>1</v>
      </c>
      <c r="BC58" s="123" t="e">
        <f>SUMIF(#REF!,#REF!, BB20:BB333)</f>
        <v>#REF!</v>
      </c>
      <c r="BD58" s="123">
        <f t="shared" si="14"/>
        <v>1</v>
      </c>
      <c r="BE58" s="123" t="e">
        <f>SUMIF(#REF!,#REF!, BD20:BD333)</f>
        <v>#REF!</v>
      </c>
      <c r="BF58" s="123">
        <f t="shared" si="15"/>
        <v>0</v>
      </c>
      <c r="BG58" s="123" t="e">
        <f>SUMIF(#REF!,#REF!, BF20:BF333)</f>
        <v>#REF!</v>
      </c>
      <c r="BH58" s="123" t="e" vm="2">
        <f t="shared" si="16"/>
        <v>#VALUE!</v>
      </c>
      <c r="BI58" s="124">
        <f>SUMIF(B20:B333, B58, BH20:BH333)</f>
        <v>0</v>
      </c>
      <c r="BJ58" s="125"/>
      <c r="BK58" s="99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1"/>
    </row>
    <row r="59" spans="1:82" x14ac:dyDescent="0.25">
      <c r="A59" s="75" t="s">
        <v>186</v>
      </c>
      <c r="B59" s="76"/>
      <c r="C59" s="77" t="s">
        <v>103</v>
      </c>
      <c r="D59" s="77" t="s">
        <v>185</v>
      </c>
      <c r="E59" s="78" t="s">
        <v>187</v>
      </c>
      <c r="F59" s="79" t="s">
        <v>118</v>
      </c>
      <c r="G59" s="80"/>
      <c r="H59" s="81" t="s">
        <v>118</v>
      </c>
      <c r="I59" s="79" t="s">
        <v>3</v>
      </c>
      <c r="J59" s="80" t="s">
        <v>51</v>
      </c>
      <c r="K59" s="82"/>
      <c r="L59" s="83"/>
      <c r="M59" s="84"/>
      <c r="N59" s="85">
        <v>59633</v>
      </c>
      <c r="O59" s="86">
        <v>53652</v>
      </c>
      <c r="P59" s="86">
        <v>49664</v>
      </c>
      <c r="Q59" s="87"/>
      <c r="R59" s="192">
        <v>0.09</v>
      </c>
      <c r="S59" s="85">
        <v>5367</v>
      </c>
      <c r="T59" s="86">
        <v>4829</v>
      </c>
      <c r="U59" s="86">
        <v>4470</v>
      </c>
      <c r="V59" s="87">
        <f t="shared" si="1"/>
        <v>0</v>
      </c>
      <c r="W59" s="89"/>
      <c r="X59" s="90"/>
      <c r="Y59" s="91" t="s">
        <v>80</v>
      </c>
      <c r="Z59" s="80" t="str">
        <f>'[2]Tier 1'!V59</f>
        <v>C</v>
      </c>
      <c r="AA59" s="80"/>
      <c r="AB59" s="80"/>
      <c r="AC59" s="80"/>
      <c r="AD59" s="81"/>
      <c r="AE59" s="85">
        <f>'[2]Tier 1'!W59</f>
        <v>5250</v>
      </c>
      <c r="AF59" s="86"/>
      <c r="AG59" s="86">
        <f>'[2]Tier 1'!X59</f>
        <v>5250</v>
      </c>
      <c r="AH59" s="86"/>
      <c r="AI59" s="86">
        <f>'[2]Tier 1'!Y59</f>
        <v>5250</v>
      </c>
      <c r="AJ59" s="86">
        <f t="shared" si="2"/>
        <v>4725</v>
      </c>
      <c r="AK59" s="86" t="e" vm="1">
        <f>VLOOKUP(A59,[1]_ScenarioData!$B$2:$FF$9999,-1,FALSE)</f>
        <v>#VALUE!</v>
      </c>
      <c r="AL59" s="87" t="e" vm="2">
        <f t="shared" si="3"/>
        <v>#VALUE!</v>
      </c>
      <c r="AM59" s="85">
        <f t="shared" si="17"/>
        <v>5367</v>
      </c>
      <c r="AN59" s="92">
        <f t="shared" si="18"/>
        <v>1.022</v>
      </c>
      <c r="AO59" s="80" t="str">
        <f t="shared" si="19"/>
        <v>OK</v>
      </c>
      <c r="AP59" s="86">
        <f t="shared" si="20"/>
        <v>4829</v>
      </c>
      <c r="AQ59" s="92">
        <f t="shared" si="21"/>
        <v>0.92</v>
      </c>
      <c r="AR59" s="80" t="str">
        <f t="shared" si="22"/>
        <v>OK</v>
      </c>
      <c r="AS59" s="86">
        <f t="shared" si="23"/>
        <v>4470</v>
      </c>
      <c r="AT59" s="92">
        <f t="shared" si="24"/>
        <v>0.85099999999999998</v>
      </c>
      <c r="AU59" s="93" t="str">
        <f t="shared" si="25"/>
        <v>OK</v>
      </c>
      <c r="AV59" s="86">
        <f t="shared" si="9"/>
        <v>0</v>
      </c>
      <c r="AW59" s="92" t="e" vm="2">
        <f t="shared" si="10"/>
        <v>#VALUE!</v>
      </c>
      <c r="AX59" s="94" t="e" vm="2">
        <f t="shared" si="11"/>
        <v>#VALUE!</v>
      </c>
      <c r="AY59" s="79"/>
      <c r="AZ59" s="80"/>
      <c r="BA59" s="84">
        <f t="shared" si="12"/>
        <v>0</v>
      </c>
      <c r="BB59" s="95">
        <f t="shared" si="13"/>
        <v>1</v>
      </c>
      <c r="BC59" s="96" t="e">
        <f>SUMIF(#REF!,#REF!, BB20:BB333)</f>
        <v>#REF!</v>
      </c>
      <c r="BD59" s="96">
        <f t="shared" si="14"/>
        <v>1</v>
      </c>
      <c r="BE59" s="96" t="e">
        <f>SUMIF(#REF!,#REF!, BD20:BD333)</f>
        <v>#REF!</v>
      </c>
      <c r="BF59" s="96">
        <f t="shared" si="15"/>
        <v>0</v>
      </c>
      <c r="BG59" s="96" t="e">
        <f>SUMIF(#REF!,#REF!, BF20:BF333)</f>
        <v>#REF!</v>
      </c>
      <c r="BH59" s="96" t="e" vm="2">
        <f t="shared" si="16"/>
        <v>#VALUE!</v>
      </c>
      <c r="BI59" s="97">
        <f>SUMIF(B20:B333, B59, BH20:BH333)</f>
        <v>0</v>
      </c>
      <c r="BJ59" s="98"/>
      <c r="BK59" s="99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1"/>
    </row>
    <row r="60" spans="1:82" x14ac:dyDescent="0.25">
      <c r="A60" s="102" t="s">
        <v>188</v>
      </c>
      <c r="B60" s="103"/>
      <c r="C60" s="104" t="s">
        <v>103</v>
      </c>
      <c r="D60" s="104" t="s">
        <v>187</v>
      </c>
      <c r="E60" s="105" t="s">
        <v>189</v>
      </c>
      <c r="F60" s="106" t="s">
        <v>118</v>
      </c>
      <c r="G60" s="107"/>
      <c r="H60" s="108" t="s">
        <v>118</v>
      </c>
      <c r="I60" s="106" t="s">
        <v>3</v>
      </c>
      <c r="J60" s="107" t="s">
        <v>51</v>
      </c>
      <c r="K60" s="109"/>
      <c r="L60" s="110"/>
      <c r="M60" s="111"/>
      <c r="N60" s="112">
        <v>35700</v>
      </c>
      <c r="O60" s="113">
        <v>37885</v>
      </c>
      <c r="P60" s="113">
        <v>39416</v>
      </c>
      <c r="Q60" s="114"/>
      <c r="R60" s="193">
        <v>0.09</v>
      </c>
      <c r="S60" s="112">
        <v>3213</v>
      </c>
      <c r="T60" s="113">
        <v>3410</v>
      </c>
      <c r="U60" s="113">
        <v>3547</v>
      </c>
      <c r="V60" s="114">
        <f t="shared" si="1"/>
        <v>0</v>
      </c>
      <c r="W60" s="116"/>
      <c r="X60" s="117"/>
      <c r="Y60" s="118" t="s">
        <v>80</v>
      </c>
      <c r="Z60" s="107" t="str">
        <f>'[2]Tier 1'!V60</f>
        <v>C</v>
      </c>
      <c r="AA60" s="107"/>
      <c r="AB60" s="107"/>
      <c r="AC60" s="107"/>
      <c r="AD60" s="108"/>
      <c r="AE60" s="112">
        <f>'[2]Tier 1'!W60</f>
        <v>5250</v>
      </c>
      <c r="AF60" s="113"/>
      <c r="AG60" s="113">
        <f>'[2]Tier 1'!X60</f>
        <v>5250</v>
      </c>
      <c r="AH60" s="113"/>
      <c r="AI60" s="113">
        <f>'[2]Tier 1'!Y60</f>
        <v>5250</v>
      </c>
      <c r="AJ60" s="113">
        <f t="shared" si="2"/>
        <v>4725</v>
      </c>
      <c r="AK60" s="113" t="e" vm="1">
        <f>VLOOKUP(A60,[1]_ScenarioData!$B$2:$FF$9999,-1,FALSE)</f>
        <v>#VALUE!</v>
      </c>
      <c r="AL60" s="114" t="e" vm="2">
        <f t="shared" si="3"/>
        <v>#VALUE!</v>
      </c>
      <c r="AM60" s="112">
        <f t="shared" si="17"/>
        <v>3213</v>
      </c>
      <c r="AN60" s="119">
        <f t="shared" si="18"/>
        <v>0.61199999999999999</v>
      </c>
      <c r="AO60" s="107" t="str">
        <f t="shared" si="19"/>
        <v>OK</v>
      </c>
      <c r="AP60" s="113">
        <f t="shared" si="20"/>
        <v>3410</v>
      </c>
      <c r="AQ60" s="119">
        <f t="shared" si="21"/>
        <v>0.65</v>
      </c>
      <c r="AR60" s="107" t="str">
        <f t="shared" si="22"/>
        <v>OK</v>
      </c>
      <c r="AS60" s="113">
        <f t="shared" si="23"/>
        <v>3547</v>
      </c>
      <c r="AT60" s="119">
        <f t="shared" si="24"/>
        <v>0.67600000000000005</v>
      </c>
      <c r="AU60" s="120" t="str">
        <f t="shared" si="25"/>
        <v>OK</v>
      </c>
      <c r="AV60" s="113">
        <f t="shared" si="9"/>
        <v>0</v>
      </c>
      <c r="AW60" s="119" t="e" vm="2">
        <f t="shared" si="10"/>
        <v>#VALUE!</v>
      </c>
      <c r="AX60" s="121" t="e" vm="2">
        <f t="shared" si="11"/>
        <v>#VALUE!</v>
      </c>
      <c r="AY60" s="106"/>
      <c r="AZ60" s="107"/>
      <c r="BA60" s="111">
        <f t="shared" si="12"/>
        <v>0</v>
      </c>
      <c r="BB60" s="122">
        <f t="shared" si="13"/>
        <v>1</v>
      </c>
      <c r="BC60" s="123" t="e">
        <f>SUMIF(#REF!,#REF!, BB20:BB333)</f>
        <v>#REF!</v>
      </c>
      <c r="BD60" s="123">
        <f t="shared" si="14"/>
        <v>1</v>
      </c>
      <c r="BE60" s="123" t="e">
        <f>SUMIF(#REF!,#REF!, BD20:BD333)</f>
        <v>#REF!</v>
      </c>
      <c r="BF60" s="123">
        <f t="shared" si="15"/>
        <v>0</v>
      </c>
      <c r="BG60" s="123" t="e">
        <f>SUMIF(#REF!,#REF!, BF20:BF333)</f>
        <v>#REF!</v>
      </c>
      <c r="BH60" s="123" t="e" vm="2">
        <f t="shared" si="16"/>
        <v>#VALUE!</v>
      </c>
      <c r="BI60" s="124">
        <f>SUMIF(B20:B333, B60, BH20:BH333)</f>
        <v>0</v>
      </c>
      <c r="BJ60" s="125"/>
      <c r="BK60" s="99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1"/>
    </row>
    <row r="61" spans="1:82" x14ac:dyDescent="0.25">
      <c r="A61" s="75" t="s">
        <v>190</v>
      </c>
      <c r="B61" s="76"/>
      <c r="C61" s="77" t="s">
        <v>103</v>
      </c>
      <c r="D61" s="77" t="s">
        <v>189</v>
      </c>
      <c r="E61" s="78" t="s">
        <v>191</v>
      </c>
      <c r="F61" s="79" t="s">
        <v>118</v>
      </c>
      <c r="G61" s="80"/>
      <c r="H61" s="81" t="s">
        <v>109</v>
      </c>
      <c r="I61" s="79" t="s">
        <v>3</v>
      </c>
      <c r="J61" s="80" t="s">
        <v>51</v>
      </c>
      <c r="K61" s="82"/>
      <c r="L61" s="83"/>
      <c r="M61" s="84"/>
      <c r="N61" s="85">
        <v>35700</v>
      </c>
      <c r="O61" s="86">
        <v>37885</v>
      </c>
      <c r="P61" s="86">
        <v>39416</v>
      </c>
      <c r="Q61" s="87"/>
      <c r="R61" s="192">
        <v>0.09</v>
      </c>
      <c r="S61" s="85">
        <v>3213</v>
      </c>
      <c r="T61" s="86">
        <v>3410</v>
      </c>
      <c r="U61" s="86">
        <v>3547</v>
      </c>
      <c r="V61" s="87">
        <f t="shared" si="1"/>
        <v>0</v>
      </c>
      <c r="W61" s="89"/>
      <c r="X61" s="90"/>
      <c r="Y61" s="91" t="s">
        <v>80</v>
      </c>
      <c r="Z61" s="80" t="str">
        <f>'[2]Tier 1'!V61</f>
        <v>C</v>
      </c>
      <c r="AA61" s="80"/>
      <c r="AB61" s="80"/>
      <c r="AC61" s="80"/>
      <c r="AD61" s="81"/>
      <c r="AE61" s="85">
        <f>'[2]Tier 1'!W61</f>
        <v>5250</v>
      </c>
      <c r="AF61" s="86"/>
      <c r="AG61" s="86">
        <f>'[2]Tier 1'!X61</f>
        <v>5250</v>
      </c>
      <c r="AH61" s="86"/>
      <c r="AI61" s="86">
        <f>'[2]Tier 1'!Y61</f>
        <v>5250</v>
      </c>
      <c r="AJ61" s="86">
        <f t="shared" si="2"/>
        <v>4725</v>
      </c>
      <c r="AK61" s="86" t="e" vm="1">
        <f>VLOOKUP(A61,[1]_ScenarioData!$B$2:$FF$9999,-1,FALSE)</f>
        <v>#VALUE!</v>
      </c>
      <c r="AL61" s="87" t="e" vm="2">
        <f t="shared" si="3"/>
        <v>#VALUE!</v>
      </c>
      <c r="AM61" s="85">
        <f t="shared" si="17"/>
        <v>3213</v>
      </c>
      <c r="AN61" s="92">
        <f t="shared" si="18"/>
        <v>0.61199999999999999</v>
      </c>
      <c r="AO61" s="80" t="str">
        <f t="shared" si="19"/>
        <v>OK</v>
      </c>
      <c r="AP61" s="86">
        <f t="shared" si="20"/>
        <v>3410</v>
      </c>
      <c r="AQ61" s="92">
        <f t="shared" si="21"/>
        <v>0.65</v>
      </c>
      <c r="AR61" s="80" t="str">
        <f t="shared" si="22"/>
        <v>OK</v>
      </c>
      <c r="AS61" s="86">
        <f t="shared" si="23"/>
        <v>3547</v>
      </c>
      <c r="AT61" s="92">
        <f t="shared" si="24"/>
        <v>0.67600000000000005</v>
      </c>
      <c r="AU61" s="93" t="str">
        <f t="shared" si="25"/>
        <v>OK</v>
      </c>
      <c r="AV61" s="86">
        <f t="shared" si="9"/>
        <v>0</v>
      </c>
      <c r="AW61" s="92" t="e" vm="2">
        <f t="shared" si="10"/>
        <v>#VALUE!</v>
      </c>
      <c r="AX61" s="94" t="e" vm="2">
        <f t="shared" si="11"/>
        <v>#VALUE!</v>
      </c>
      <c r="AY61" s="79"/>
      <c r="AZ61" s="80"/>
      <c r="BA61" s="84">
        <f t="shared" si="12"/>
        <v>0</v>
      </c>
      <c r="BB61" s="95">
        <f t="shared" si="13"/>
        <v>1</v>
      </c>
      <c r="BC61" s="96" t="e">
        <f>SUMIF(#REF!,#REF!, BB20:BB333)</f>
        <v>#REF!</v>
      </c>
      <c r="BD61" s="96">
        <f t="shared" si="14"/>
        <v>1</v>
      </c>
      <c r="BE61" s="96" t="e">
        <f>SUMIF(#REF!,#REF!, BD20:BD333)</f>
        <v>#REF!</v>
      </c>
      <c r="BF61" s="96">
        <f t="shared" si="15"/>
        <v>0</v>
      </c>
      <c r="BG61" s="96" t="e">
        <f>SUMIF(#REF!,#REF!, BF20:BF333)</f>
        <v>#REF!</v>
      </c>
      <c r="BH61" s="96" t="e" vm="2">
        <f t="shared" si="16"/>
        <v>#VALUE!</v>
      </c>
      <c r="BI61" s="97">
        <f>SUMIF(B20:B333, B61, BH20:BH333)</f>
        <v>0</v>
      </c>
      <c r="BJ61" s="98"/>
      <c r="BK61" s="99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1"/>
    </row>
    <row r="62" spans="1:82" x14ac:dyDescent="0.25">
      <c r="A62" s="102" t="s">
        <v>192</v>
      </c>
      <c r="B62" s="103"/>
      <c r="C62" s="104" t="s">
        <v>103</v>
      </c>
      <c r="D62" s="104" t="s">
        <v>191</v>
      </c>
      <c r="E62" s="105" t="s">
        <v>193</v>
      </c>
      <c r="F62" s="106" t="s">
        <v>118</v>
      </c>
      <c r="G62" s="107"/>
      <c r="H62" s="108" t="s">
        <v>109</v>
      </c>
      <c r="I62" s="106" t="s">
        <v>3</v>
      </c>
      <c r="J62" s="107" t="s">
        <v>51</v>
      </c>
      <c r="K62" s="109"/>
      <c r="L62" s="110"/>
      <c r="M62" s="111"/>
      <c r="N62" s="112">
        <v>35700</v>
      </c>
      <c r="O62" s="113">
        <v>37885</v>
      </c>
      <c r="P62" s="113">
        <v>39416</v>
      </c>
      <c r="Q62" s="114"/>
      <c r="R62" s="193">
        <v>0.09</v>
      </c>
      <c r="S62" s="112">
        <v>3213</v>
      </c>
      <c r="T62" s="113">
        <v>3410</v>
      </c>
      <c r="U62" s="113">
        <v>3547</v>
      </c>
      <c r="V62" s="114">
        <f t="shared" si="1"/>
        <v>0</v>
      </c>
      <c r="W62" s="116"/>
      <c r="X62" s="117"/>
      <c r="Y62" s="118" t="s">
        <v>80</v>
      </c>
      <c r="Z62" s="107" t="str">
        <f>'[2]Tier 1'!V62</f>
        <v>C</v>
      </c>
      <c r="AA62" s="107"/>
      <c r="AB62" s="107"/>
      <c r="AC62" s="107"/>
      <c r="AD62" s="108"/>
      <c r="AE62" s="112">
        <f>'[2]Tier 1'!W62</f>
        <v>5250</v>
      </c>
      <c r="AF62" s="113"/>
      <c r="AG62" s="113">
        <f>'[2]Tier 1'!X62</f>
        <v>5250</v>
      </c>
      <c r="AH62" s="113"/>
      <c r="AI62" s="113">
        <f>'[2]Tier 1'!Y62</f>
        <v>5250</v>
      </c>
      <c r="AJ62" s="113">
        <f t="shared" si="2"/>
        <v>4725</v>
      </c>
      <c r="AK62" s="113" t="e" vm="1">
        <f>VLOOKUP(A62,[1]_ScenarioData!$B$2:$FF$9999,-1,FALSE)</f>
        <v>#VALUE!</v>
      </c>
      <c r="AL62" s="114" t="e" vm="2">
        <f t="shared" si="3"/>
        <v>#VALUE!</v>
      </c>
      <c r="AM62" s="112">
        <f t="shared" si="17"/>
        <v>3213</v>
      </c>
      <c r="AN62" s="119">
        <f t="shared" si="18"/>
        <v>0.61199999999999999</v>
      </c>
      <c r="AO62" s="107" t="str">
        <f t="shared" si="19"/>
        <v>OK</v>
      </c>
      <c r="AP62" s="113">
        <f t="shared" si="20"/>
        <v>3410</v>
      </c>
      <c r="AQ62" s="119">
        <f t="shared" si="21"/>
        <v>0.65</v>
      </c>
      <c r="AR62" s="107" t="str">
        <f t="shared" si="22"/>
        <v>OK</v>
      </c>
      <c r="AS62" s="113">
        <f t="shared" si="23"/>
        <v>3547</v>
      </c>
      <c r="AT62" s="119">
        <f t="shared" si="24"/>
        <v>0.67600000000000005</v>
      </c>
      <c r="AU62" s="120" t="str">
        <f t="shared" si="25"/>
        <v>OK</v>
      </c>
      <c r="AV62" s="113">
        <f t="shared" si="9"/>
        <v>0</v>
      </c>
      <c r="AW62" s="119" t="e" vm="2">
        <f t="shared" si="10"/>
        <v>#VALUE!</v>
      </c>
      <c r="AX62" s="121" t="e" vm="2">
        <f t="shared" si="11"/>
        <v>#VALUE!</v>
      </c>
      <c r="AY62" s="106"/>
      <c r="AZ62" s="107"/>
      <c r="BA62" s="111">
        <f t="shared" si="12"/>
        <v>0</v>
      </c>
      <c r="BB62" s="122">
        <f t="shared" si="13"/>
        <v>1</v>
      </c>
      <c r="BC62" s="123" t="e">
        <f>SUMIF(#REF!,#REF!, BB20:BB333)</f>
        <v>#REF!</v>
      </c>
      <c r="BD62" s="123">
        <f t="shared" si="14"/>
        <v>1</v>
      </c>
      <c r="BE62" s="123" t="e">
        <f>SUMIF(#REF!,#REF!, BD20:BD333)</f>
        <v>#REF!</v>
      </c>
      <c r="BF62" s="123">
        <f t="shared" si="15"/>
        <v>0</v>
      </c>
      <c r="BG62" s="123" t="e">
        <f>SUMIF(#REF!,#REF!, BF20:BF333)</f>
        <v>#REF!</v>
      </c>
      <c r="BH62" s="123" t="e" vm="2">
        <f t="shared" si="16"/>
        <v>#VALUE!</v>
      </c>
      <c r="BI62" s="124">
        <f>SUMIF(B20:B333, B62, BH20:BH333)</f>
        <v>0</v>
      </c>
      <c r="BJ62" s="125"/>
      <c r="BK62" s="99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1"/>
    </row>
    <row r="63" spans="1:82" x14ac:dyDescent="0.25">
      <c r="A63" s="75" t="s">
        <v>194</v>
      </c>
      <c r="B63" s="76"/>
      <c r="C63" s="77" t="s">
        <v>103</v>
      </c>
      <c r="D63" s="77" t="s">
        <v>193</v>
      </c>
      <c r="E63" s="78" t="s">
        <v>195</v>
      </c>
      <c r="F63" s="79" t="s">
        <v>109</v>
      </c>
      <c r="G63" s="80"/>
      <c r="H63" s="81" t="s">
        <v>109</v>
      </c>
      <c r="I63" s="79" t="s">
        <v>3</v>
      </c>
      <c r="J63" s="80" t="s">
        <v>51</v>
      </c>
      <c r="K63" s="82"/>
      <c r="L63" s="83"/>
      <c r="M63" s="84"/>
      <c r="N63" s="85">
        <v>25500</v>
      </c>
      <c r="O63" s="86">
        <v>27061</v>
      </c>
      <c r="P63" s="86">
        <v>28154</v>
      </c>
      <c r="Q63" s="87"/>
      <c r="R63" s="192">
        <v>0.09</v>
      </c>
      <c r="S63" s="85">
        <v>2295</v>
      </c>
      <c r="T63" s="86">
        <v>2435</v>
      </c>
      <c r="U63" s="86">
        <v>2534</v>
      </c>
      <c r="V63" s="87">
        <f t="shared" si="1"/>
        <v>0</v>
      </c>
      <c r="W63" s="89"/>
      <c r="X63" s="90"/>
      <c r="Y63" s="91" t="s">
        <v>80</v>
      </c>
      <c r="Z63" s="80" t="str">
        <f>'[2]Tier 1'!V63</f>
        <v>C</v>
      </c>
      <c r="AA63" s="80"/>
      <c r="AB63" s="80"/>
      <c r="AC63" s="80"/>
      <c r="AD63" s="81"/>
      <c r="AE63" s="85">
        <f>'[2]Tier 1'!W63</f>
        <v>3420</v>
      </c>
      <c r="AF63" s="86"/>
      <c r="AG63" s="86">
        <f>'[2]Tier 1'!X63</f>
        <v>3420</v>
      </c>
      <c r="AH63" s="86"/>
      <c r="AI63" s="86">
        <f>'[2]Tier 1'!Y63</f>
        <v>3420</v>
      </c>
      <c r="AJ63" s="86">
        <f t="shared" si="2"/>
        <v>3078</v>
      </c>
      <c r="AK63" s="86" t="e" vm="1">
        <f>VLOOKUP(A63,[1]_ScenarioData!$B$2:$FF$9999,-1,FALSE)</f>
        <v>#VALUE!</v>
      </c>
      <c r="AL63" s="87" t="e" vm="2">
        <f t="shared" si="3"/>
        <v>#VALUE!</v>
      </c>
      <c r="AM63" s="85">
        <f t="shared" si="17"/>
        <v>2295</v>
      </c>
      <c r="AN63" s="92">
        <f t="shared" si="18"/>
        <v>0.67100000000000004</v>
      </c>
      <c r="AO63" s="80" t="str">
        <f t="shared" si="19"/>
        <v>OK</v>
      </c>
      <c r="AP63" s="86">
        <f t="shared" si="20"/>
        <v>2435</v>
      </c>
      <c r="AQ63" s="92">
        <f t="shared" si="21"/>
        <v>0.71199999999999997</v>
      </c>
      <c r="AR63" s="80" t="str">
        <f t="shared" si="22"/>
        <v>OK</v>
      </c>
      <c r="AS63" s="86">
        <f t="shared" si="23"/>
        <v>2534</v>
      </c>
      <c r="AT63" s="92">
        <f t="shared" si="24"/>
        <v>0.74099999999999999</v>
      </c>
      <c r="AU63" s="93" t="str">
        <f t="shared" si="25"/>
        <v>OK</v>
      </c>
      <c r="AV63" s="86">
        <f t="shared" si="9"/>
        <v>0</v>
      </c>
      <c r="AW63" s="92" t="e" vm="2">
        <f t="shared" si="10"/>
        <v>#VALUE!</v>
      </c>
      <c r="AX63" s="94" t="e" vm="2">
        <f t="shared" si="11"/>
        <v>#VALUE!</v>
      </c>
      <c r="AY63" s="79"/>
      <c r="AZ63" s="80"/>
      <c r="BA63" s="84">
        <f t="shared" si="12"/>
        <v>0</v>
      </c>
      <c r="BB63" s="95">
        <f t="shared" si="13"/>
        <v>1</v>
      </c>
      <c r="BC63" s="96" t="e">
        <f>SUMIF(#REF!,#REF!, BB20:BB333)</f>
        <v>#REF!</v>
      </c>
      <c r="BD63" s="96">
        <f t="shared" si="14"/>
        <v>1</v>
      </c>
      <c r="BE63" s="96" t="e">
        <f>SUMIF(#REF!,#REF!, BD20:BD333)</f>
        <v>#REF!</v>
      </c>
      <c r="BF63" s="96">
        <f t="shared" si="15"/>
        <v>0</v>
      </c>
      <c r="BG63" s="96" t="e">
        <f>SUMIF(#REF!,#REF!, BF20:BF333)</f>
        <v>#REF!</v>
      </c>
      <c r="BH63" s="96" t="e" vm="2">
        <f t="shared" si="16"/>
        <v>#VALUE!</v>
      </c>
      <c r="BI63" s="97">
        <f>SUMIF(B20:B333, B63, BH20:BH333)</f>
        <v>0</v>
      </c>
      <c r="BJ63" s="98"/>
      <c r="BK63" s="99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1"/>
    </row>
    <row r="64" spans="1:82" x14ac:dyDescent="0.25">
      <c r="A64" s="102" t="s">
        <v>196</v>
      </c>
      <c r="B64" s="103"/>
      <c r="C64" s="104" t="s">
        <v>103</v>
      </c>
      <c r="D64" s="104" t="s">
        <v>195</v>
      </c>
      <c r="E64" s="105" t="s">
        <v>130</v>
      </c>
      <c r="F64" s="106" t="s">
        <v>109</v>
      </c>
      <c r="G64" s="107"/>
      <c r="H64" s="108" t="s">
        <v>109</v>
      </c>
      <c r="I64" s="106" t="s">
        <v>3</v>
      </c>
      <c r="J64" s="107" t="s">
        <v>51</v>
      </c>
      <c r="K64" s="109"/>
      <c r="L64" s="110"/>
      <c r="M64" s="111"/>
      <c r="N64" s="112">
        <v>25500</v>
      </c>
      <c r="O64" s="113">
        <v>27061</v>
      </c>
      <c r="P64" s="113">
        <v>28154</v>
      </c>
      <c r="Q64" s="114"/>
      <c r="R64" s="193">
        <v>0.09</v>
      </c>
      <c r="S64" s="112">
        <v>2295</v>
      </c>
      <c r="T64" s="113">
        <v>2435</v>
      </c>
      <c r="U64" s="113">
        <v>2534</v>
      </c>
      <c r="V64" s="114">
        <f t="shared" si="1"/>
        <v>0</v>
      </c>
      <c r="W64" s="116"/>
      <c r="X64" s="117"/>
      <c r="Y64" s="118" t="s">
        <v>80</v>
      </c>
      <c r="Z64" s="107" t="str">
        <f>'[2]Tier 1'!V64</f>
        <v>C</v>
      </c>
      <c r="AA64" s="107"/>
      <c r="AB64" s="107"/>
      <c r="AC64" s="107"/>
      <c r="AD64" s="108"/>
      <c r="AE64" s="112">
        <f>'[2]Tier 1'!W64</f>
        <v>3420</v>
      </c>
      <c r="AF64" s="113"/>
      <c r="AG64" s="113">
        <f>'[2]Tier 1'!X64</f>
        <v>3420</v>
      </c>
      <c r="AH64" s="113"/>
      <c r="AI64" s="113">
        <f>'[2]Tier 1'!Y64</f>
        <v>3420</v>
      </c>
      <c r="AJ64" s="113">
        <f t="shared" si="2"/>
        <v>3078</v>
      </c>
      <c r="AK64" s="113" t="e" vm="1">
        <f>VLOOKUP(A64,[1]_ScenarioData!$B$2:$FF$9999,-1,FALSE)</f>
        <v>#VALUE!</v>
      </c>
      <c r="AL64" s="114" t="e" vm="2">
        <f t="shared" si="3"/>
        <v>#VALUE!</v>
      </c>
      <c r="AM64" s="112">
        <f t="shared" si="17"/>
        <v>2295</v>
      </c>
      <c r="AN64" s="119">
        <f t="shared" si="18"/>
        <v>0.67100000000000004</v>
      </c>
      <c r="AO64" s="107" t="str">
        <f t="shared" si="19"/>
        <v>OK</v>
      </c>
      <c r="AP64" s="113">
        <f t="shared" si="20"/>
        <v>2435</v>
      </c>
      <c r="AQ64" s="119">
        <f t="shared" si="21"/>
        <v>0.71199999999999997</v>
      </c>
      <c r="AR64" s="107" t="str">
        <f t="shared" si="22"/>
        <v>OK</v>
      </c>
      <c r="AS64" s="113">
        <f t="shared" si="23"/>
        <v>2534</v>
      </c>
      <c r="AT64" s="119">
        <f t="shared" si="24"/>
        <v>0.74099999999999999</v>
      </c>
      <c r="AU64" s="120" t="str">
        <f t="shared" si="25"/>
        <v>OK</v>
      </c>
      <c r="AV64" s="113">
        <f t="shared" si="9"/>
        <v>0</v>
      </c>
      <c r="AW64" s="119" t="e" vm="2">
        <f t="shared" si="10"/>
        <v>#VALUE!</v>
      </c>
      <c r="AX64" s="121" t="e" vm="2">
        <f t="shared" si="11"/>
        <v>#VALUE!</v>
      </c>
      <c r="AY64" s="106"/>
      <c r="AZ64" s="107"/>
      <c r="BA64" s="111">
        <f t="shared" si="12"/>
        <v>0</v>
      </c>
      <c r="BB64" s="122">
        <f t="shared" si="13"/>
        <v>1</v>
      </c>
      <c r="BC64" s="123" t="e">
        <f>SUMIF(#REF!,#REF!, BB20:BB333)</f>
        <v>#REF!</v>
      </c>
      <c r="BD64" s="123">
        <f t="shared" si="14"/>
        <v>1</v>
      </c>
      <c r="BE64" s="123" t="e">
        <f>SUMIF(#REF!,#REF!, BD20:BD333)</f>
        <v>#REF!</v>
      </c>
      <c r="BF64" s="123">
        <f t="shared" si="15"/>
        <v>0</v>
      </c>
      <c r="BG64" s="123" t="e">
        <f>SUMIF(#REF!,#REF!, BF20:BF333)</f>
        <v>#REF!</v>
      </c>
      <c r="BH64" s="123" t="e" vm="2">
        <f t="shared" si="16"/>
        <v>#VALUE!</v>
      </c>
      <c r="BI64" s="124">
        <f>SUMIF(B20:B333, B64, BH20:BH333)</f>
        <v>0</v>
      </c>
      <c r="BJ64" s="125"/>
      <c r="BK64" s="99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1"/>
    </row>
    <row r="65" spans="1:82" x14ac:dyDescent="0.25">
      <c r="A65" s="75" t="s">
        <v>197</v>
      </c>
      <c r="B65" s="76"/>
      <c r="C65" s="77" t="s">
        <v>103</v>
      </c>
      <c r="D65" s="77" t="s">
        <v>130</v>
      </c>
      <c r="E65" s="78" t="s">
        <v>198</v>
      </c>
      <c r="F65" s="79" t="s">
        <v>109</v>
      </c>
      <c r="G65" s="80"/>
      <c r="H65" s="81" t="s">
        <v>109</v>
      </c>
      <c r="I65" s="79" t="s">
        <v>3</v>
      </c>
      <c r="J65" s="80" t="s">
        <v>51</v>
      </c>
      <c r="K65" s="82"/>
      <c r="L65" s="83"/>
      <c r="M65" s="84"/>
      <c r="N65" s="85">
        <v>25500</v>
      </c>
      <c r="O65" s="86">
        <v>27061</v>
      </c>
      <c r="P65" s="86">
        <v>28154</v>
      </c>
      <c r="Q65" s="87"/>
      <c r="R65" s="192">
        <v>0.09</v>
      </c>
      <c r="S65" s="85">
        <v>2295</v>
      </c>
      <c r="T65" s="86">
        <v>2435</v>
      </c>
      <c r="U65" s="86">
        <v>2534</v>
      </c>
      <c r="V65" s="87">
        <f t="shared" si="1"/>
        <v>0</v>
      </c>
      <c r="W65" s="89"/>
      <c r="X65" s="90"/>
      <c r="Y65" s="91" t="s">
        <v>80</v>
      </c>
      <c r="Z65" s="80" t="str">
        <f>'[2]Tier 1'!V65</f>
        <v>C</v>
      </c>
      <c r="AA65" s="80"/>
      <c r="AB65" s="80"/>
      <c r="AC65" s="80"/>
      <c r="AD65" s="81"/>
      <c r="AE65" s="85">
        <f>'[2]Tier 1'!W65</f>
        <v>3420</v>
      </c>
      <c r="AF65" s="86"/>
      <c r="AG65" s="86">
        <f>'[2]Tier 1'!X65</f>
        <v>3420</v>
      </c>
      <c r="AH65" s="86"/>
      <c r="AI65" s="86">
        <f>'[2]Tier 1'!Y65</f>
        <v>3420</v>
      </c>
      <c r="AJ65" s="86">
        <f t="shared" si="2"/>
        <v>3078</v>
      </c>
      <c r="AK65" s="86" t="e" vm="1">
        <f>VLOOKUP(A65,[1]_ScenarioData!$B$2:$FF$9999,-1,FALSE)</f>
        <v>#VALUE!</v>
      </c>
      <c r="AL65" s="87" t="e" vm="2">
        <f t="shared" si="3"/>
        <v>#VALUE!</v>
      </c>
      <c r="AM65" s="85">
        <f t="shared" si="17"/>
        <v>2295</v>
      </c>
      <c r="AN65" s="92">
        <f t="shared" si="18"/>
        <v>0.67100000000000004</v>
      </c>
      <c r="AO65" s="80" t="str">
        <f t="shared" si="19"/>
        <v>OK</v>
      </c>
      <c r="AP65" s="86">
        <f t="shared" si="20"/>
        <v>2435</v>
      </c>
      <c r="AQ65" s="92">
        <f t="shared" si="21"/>
        <v>0.71199999999999997</v>
      </c>
      <c r="AR65" s="80" t="str">
        <f t="shared" si="22"/>
        <v>OK</v>
      </c>
      <c r="AS65" s="86">
        <f t="shared" si="23"/>
        <v>2534</v>
      </c>
      <c r="AT65" s="92">
        <f t="shared" si="24"/>
        <v>0.74099999999999999</v>
      </c>
      <c r="AU65" s="93" t="str">
        <f t="shared" si="25"/>
        <v>OK</v>
      </c>
      <c r="AV65" s="86">
        <f t="shared" si="9"/>
        <v>0</v>
      </c>
      <c r="AW65" s="92" t="e" vm="2">
        <f t="shared" si="10"/>
        <v>#VALUE!</v>
      </c>
      <c r="AX65" s="94" t="e" vm="2">
        <f t="shared" si="11"/>
        <v>#VALUE!</v>
      </c>
      <c r="AY65" s="79"/>
      <c r="AZ65" s="80"/>
      <c r="BA65" s="84">
        <f t="shared" si="12"/>
        <v>0</v>
      </c>
      <c r="BB65" s="95">
        <f t="shared" si="13"/>
        <v>1</v>
      </c>
      <c r="BC65" s="96" t="e">
        <f>SUMIF(#REF!,#REF!, BB20:BB333)</f>
        <v>#REF!</v>
      </c>
      <c r="BD65" s="96">
        <f t="shared" si="14"/>
        <v>1</v>
      </c>
      <c r="BE65" s="96" t="e">
        <f>SUMIF(#REF!,#REF!, BD20:BD333)</f>
        <v>#REF!</v>
      </c>
      <c r="BF65" s="96">
        <f t="shared" si="15"/>
        <v>0</v>
      </c>
      <c r="BG65" s="96" t="e">
        <f>SUMIF(#REF!,#REF!, BF20:BF333)</f>
        <v>#REF!</v>
      </c>
      <c r="BH65" s="96" t="e" vm="2">
        <f t="shared" si="16"/>
        <v>#VALUE!</v>
      </c>
      <c r="BI65" s="97">
        <f>SUMIF(B20:B333, B65, BH20:BH333)</f>
        <v>0</v>
      </c>
      <c r="BJ65" s="98"/>
      <c r="BK65" s="99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1"/>
    </row>
    <row r="66" spans="1:82" x14ac:dyDescent="0.25">
      <c r="A66" s="102" t="s">
        <v>199</v>
      </c>
      <c r="B66" s="103"/>
      <c r="C66" s="104" t="s">
        <v>103</v>
      </c>
      <c r="D66" s="104" t="s">
        <v>198</v>
      </c>
      <c r="E66" s="105" t="s">
        <v>200</v>
      </c>
      <c r="F66" s="106" t="s">
        <v>109</v>
      </c>
      <c r="G66" s="107"/>
      <c r="H66" s="108" t="s">
        <v>109</v>
      </c>
      <c r="I66" s="106" t="s">
        <v>3</v>
      </c>
      <c r="J66" s="107" t="s">
        <v>51</v>
      </c>
      <c r="K66" s="109"/>
      <c r="L66" s="110"/>
      <c r="M66" s="111"/>
      <c r="N66" s="112">
        <v>25500</v>
      </c>
      <c r="O66" s="113">
        <v>27061</v>
      </c>
      <c r="P66" s="113">
        <v>28154</v>
      </c>
      <c r="Q66" s="114"/>
      <c r="R66" s="193">
        <v>0.09</v>
      </c>
      <c r="S66" s="112">
        <v>2295</v>
      </c>
      <c r="T66" s="113">
        <v>2435</v>
      </c>
      <c r="U66" s="113">
        <v>2534</v>
      </c>
      <c r="V66" s="114">
        <f t="shared" si="1"/>
        <v>0</v>
      </c>
      <c r="W66" s="116"/>
      <c r="X66" s="117"/>
      <c r="Y66" s="118" t="s">
        <v>80</v>
      </c>
      <c r="Z66" s="107" t="str">
        <f>'[2]Tier 1'!V66</f>
        <v>C</v>
      </c>
      <c r="AA66" s="107"/>
      <c r="AB66" s="107"/>
      <c r="AC66" s="107"/>
      <c r="AD66" s="108"/>
      <c r="AE66" s="112">
        <f>'[2]Tier 1'!W66</f>
        <v>3420</v>
      </c>
      <c r="AF66" s="113"/>
      <c r="AG66" s="113">
        <f>'[2]Tier 1'!X66</f>
        <v>3420</v>
      </c>
      <c r="AH66" s="113"/>
      <c r="AI66" s="113">
        <f>'[2]Tier 1'!Y66</f>
        <v>3420</v>
      </c>
      <c r="AJ66" s="113">
        <f t="shared" si="2"/>
        <v>3078</v>
      </c>
      <c r="AK66" s="113" t="e" vm="1">
        <f>VLOOKUP(A66,[1]_ScenarioData!$B$2:$FF$9999,-1,FALSE)</f>
        <v>#VALUE!</v>
      </c>
      <c r="AL66" s="114" t="e" vm="2">
        <f t="shared" si="3"/>
        <v>#VALUE!</v>
      </c>
      <c r="AM66" s="112">
        <f t="shared" si="17"/>
        <v>2295</v>
      </c>
      <c r="AN66" s="119">
        <f t="shared" si="18"/>
        <v>0.67100000000000004</v>
      </c>
      <c r="AO66" s="107" t="str">
        <f t="shared" si="19"/>
        <v>OK</v>
      </c>
      <c r="AP66" s="113">
        <f t="shared" si="20"/>
        <v>2435</v>
      </c>
      <c r="AQ66" s="119">
        <f t="shared" si="21"/>
        <v>0.71199999999999997</v>
      </c>
      <c r="AR66" s="107" t="str">
        <f t="shared" si="22"/>
        <v>OK</v>
      </c>
      <c r="AS66" s="113">
        <f t="shared" si="23"/>
        <v>2534</v>
      </c>
      <c r="AT66" s="119">
        <f t="shared" si="24"/>
        <v>0.74099999999999999</v>
      </c>
      <c r="AU66" s="120" t="str">
        <f t="shared" si="25"/>
        <v>OK</v>
      </c>
      <c r="AV66" s="113">
        <f t="shared" si="9"/>
        <v>0</v>
      </c>
      <c r="AW66" s="119" t="e" vm="2">
        <f t="shared" si="10"/>
        <v>#VALUE!</v>
      </c>
      <c r="AX66" s="121" t="e" vm="2">
        <f t="shared" si="11"/>
        <v>#VALUE!</v>
      </c>
      <c r="AY66" s="106"/>
      <c r="AZ66" s="107"/>
      <c r="BA66" s="111">
        <f t="shared" si="12"/>
        <v>0</v>
      </c>
      <c r="BB66" s="122">
        <f t="shared" si="13"/>
        <v>1</v>
      </c>
      <c r="BC66" s="123" t="e">
        <f>SUMIF(#REF!,#REF!, BB20:BB333)</f>
        <v>#REF!</v>
      </c>
      <c r="BD66" s="123">
        <f t="shared" si="14"/>
        <v>1</v>
      </c>
      <c r="BE66" s="123" t="e">
        <f>SUMIF(#REF!,#REF!, BD20:BD333)</f>
        <v>#REF!</v>
      </c>
      <c r="BF66" s="123">
        <f t="shared" si="15"/>
        <v>0</v>
      </c>
      <c r="BG66" s="123" t="e">
        <f>SUMIF(#REF!,#REF!, BF20:BF333)</f>
        <v>#REF!</v>
      </c>
      <c r="BH66" s="123" t="e" vm="2">
        <f t="shared" si="16"/>
        <v>#VALUE!</v>
      </c>
      <c r="BI66" s="124">
        <f>SUMIF(B20:B333, B66, BH20:BH333)</f>
        <v>0</v>
      </c>
      <c r="BJ66" s="125"/>
      <c r="BK66" s="99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1"/>
    </row>
    <row r="67" spans="1:82" x14ac:dyDescent="0.25">
      <c r="A67" s="75" t="s">
        <v>201</v>
      </c>
      <c r="B67" s="76"/>
      <c r="C67" s="77" t="s">
        <v>103</v>
      </c>
      <c r="D67" s="77" t="s">
        <v>200</v>
      </c>
      <c r="E67" s="78" t="s">
        <v>202</v>
      </c>
      <c r="F67" s="79" t="s">
        <v>109</v>
      </c>
      <c r="G67" s="80"/>
      <c r="H67" s="81" t="s">
        <v>118</v>
      </c>
      <c r="I67" s="79" t="s">
        <v>3</v>
      </c>
      <c r="J67" s="80" t="s">
        <v>51</v>
      </c>
      <c r="K67" s="82"/>
      <c r="L67" s="83"/>
      <c r="M67" s="84"/>
      <c r="N67" s="85">
        <v>25500</v>
      </c>
      <c r="O67" s="86">
        <v>27061</v>
      </c>
      <c r="P67" s="86">
        <v>28154</v>
      </c>
      <c r="Q67" s="87"/>
      <c r="R67" s="192">
        <v>0.09</v>
      </c>
      <c r="S67" s="85">
        <v>2295</v>
      </c>
      <c r="T67" s="86">
        <v>2435</v>
      </c>
      <c r="U67" s="86">
        <v>2534</v>
      </c>
      <c r="V67" s="87">
        <f t="shared" si="1"/>
        <v>0</v>
      </c>
      <c r="W67" s="89"/>
      <c r="X67" s="90"/>
      <c r="Y67" s="91" t="s">
        <v>80</v>
      </c>
      <c r="Z67" s="80" t="str">
        <f>'[2]Tier 1'!V67</f>
        <v>C</v>
      </c>
      <c r="AA67" s="80"/>
      <c r="AB67" s="80"/>
      <c r="AC67" s="80"/>
      <c r="AD67" s="81"/>
      <c r="AE67" s="85">
        <f>'[2]Tier 1'!W67</f>
        <v>3420</v>
      </c>
      <c r="AF67" s="86"/>
      <c r="AG67" s="86">
        <f>'[2]Tier 1'!X67</f>
        <v>3420</v>
      </c>
      <c r="AH67" s="86"/>
      <c r="AI67" s="86">
        <f>'[2]Tier 1'!Y67</f>
        <v>3420</v>
      </c>
      <c r="AJ67" s="86">
        <f t="shared" si="2"/>
        <v>3078</v>
      </c>
      <c r="AK67" s="86" t="e" vm="1">
        <f>VLOOKUP(A67,[1]_ScenarioData!$B$2:$FF$9999,-1,FALSE)</f>
        <v>#VALUE!</v>
      </c>
      <c r="AL67" s="87" t="e" vm="2">
        <f t="shared" si="3"/>
        <v>#VALUE!</v>
      </c>
      <c r="AM67" s="85">
        <f t="shared" si="17"/>
        <v>2295</v>
      </c>
      <c r="AN67" s="92">
        <f t="shared" si="18"/>
        <v>0.67100000000000004</v>
      </c>
      <c r="AO67" s="80" t="str">
        <f t="shared" si="19"/>
        <v>OK</v>
      </c>
      <c r="AP67" s="86">
        <f t="shared" si="20"/>
        <v>2435</v>
      </c>
      <c r="AQ67" s="92">
        <f t="shared" si="21"/>
        <v>0.71199999999999997</v>
      </c>
      <c r="AR67" s="80" t="str">
        <f t="shared" si="22"/>
        <v>OK</v>
      </c>
      <c r="AS67" s="86">
        <f t="shared" si="23"/>
        <v>2534</v>
      </c>
      <c r="AT67" s="92">
        <f t="shared" si="24"/>
        <v>0.74099999999999999</v>
      </c>
      <c r="AU67" s="93" t="str">
        <f t="shared" si="25"/>
        <v>OK</v>
      </c>
      <c r="AV67" s="86">
        <f t="shared" si="9"/>
        <v>0</v>
      </c>
      <c r="AW67" s="92" t="e" vm="2">
        <f t="shared" si="10"/>
        <v>#VALUE!</v>
      </c>
      <c r="AX67" s="94" t="e" vm="2">
        <f t="shared" si="11"/>
        <v>#VALUE!</v>
      </c>
      <c r="AY67" s="79"/>
      <c r="AZ67" s="80"/>
      <c r="BA67" s="84">
        <f t="shared" si="12"/>
        <v>0</v>
      </c>
      <c r="BB67" s="95">
        <f t="shared" si="13"/>
        <v>1</v>
      </c>
      <c r="BC67" s="96" t="e">
        <f>SUMIF(#REF!,#REF!, BB20:BB333)</f>
        <v>#REF!</v>
      </c>
      <c r="BD67" s="96">
        <f t="shared" si="14"/>
        <v>1</v>
      </c>
      <c r="BE67" s="96" t="e">
        <f>SUMIF(#REF!,#REF!, BD20:BD333)</f>
        <v>#REF!</v>
      </c>
      <c r="BF67" s="96">
        <f t="shared" si="15"/>
        <v>0</v>
      </c>
      <c r="BG67" s="96" t="e">
        <f>SUMIF(#REF!,#REF!, BF20:BF333)</f>
        <v>#REF!</v>
      </c>
      <c r="BH67" s="96" t="e" vm="2">
        <f t="shared" si="16"/>
        <v>#VALUE!</v>
      </c>
      <c r="BI67" s="97">
        <f>SUMIF(B20:B333, B67, BH20:BH333)</f>
        <v>0</v>
      </c>
      <c r="BJ67" s="98"/>
      <c r="BK67" s="99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1"/>
    </row>
    <row r="68" spans="1:82" x14ac:dyDescent="0.25">
      <c r="A68" s="102" t="s">
        <v>203</v>
      </c>
      <c r="B68" s="103"/>
      <c r="C68" s="104" t="s">
        <v>103</v>
      </c>
      <c r="D68" s="104" t="s">
        <v>202</v>
      </c>
      <c r="E68" s="105" t="s">
        <v>204</v>
      </c>
      <c r="F68" s="106" t="s">
        <v>109</v>
      </c>
      <c r="G68" s="107"/>
      <c r="H68" s="108" t="s">
        <v>118</v>
      </c>
      <c r="I68" s="106" t="s">
        <v>3</v>
      </c>
      <c r="J68" s="107" t="s">
        <v>51</v>
      </c>
      <c r="K68" s="109"/>
      <c r="L68" s="110"/>
      <c r="M68" s="111"/>
      <c r="N68" s="112">
        <v>23668</v>
      </c>
      <c r="O68" s="113">
        <v>25116</v>
      </c>
      <c r="P68" s="113">
        <v>26131</v>
      </c>
      <c r="Q68" s="114"/>
      <c r="R68" s="193">
        <v>0.09</v>
      </c>
      <c r="S68" s="112">
        <v>2130</v>
      </c>
      <c r="T68" s="113">
        <v>2260</v>
      </c>
      <c r="U68" s="113">
        <v>2352</v>
      </c>
      <c r="V68" s="114">
        <f t="shared" si="1"/>
        <v>0</v>
      </c>
      <c r="W68" s="116"/>
      <c r="X68" s="117"/>
      <c r="Y68" s="118" t="s">
        <v>80</v>
      </c>
      <c r="Z68" s="107" t="str">
        <f>'[2]Tier 1'!V68</f>
        <v>C</v>
      </c>
      <c r="AA68" s="107"/>
      <c r="AB68" s="107"/>
      <c r="AC68" s="107"/>
      <c r="AD68" s="108"/>
      <c r="AE68" s="112">
        <f>'[2]Tier 1'!W68</f>
        <v>3420</v>
      </c>
      <c r="AF68" s="113"/>
      <c r="AG68" s="113">
        <f>'[2]Tier 1'!X68</f>
        <v>3420</v>
      </c>
      <c r="AH68" s="113"/>
      <c r="AI68" s="113">
        <f>'[2]Tier 1'!Y68</f>
        <v>3420</v>
      </c>
      <c r="AJ68" s="113">
        <f t="shared" si="2"/>
        <v>3078</v>
      </c>
      <c r="AK68" s="113" t="e" vm="1">
        <f>VLOOKUP(A68,[1]_ScenarioData!$B$2:$FF$9999,-1,FALSE)</f>
        <v>#VALUE!</v>
      </c>
      <c r="AL68" s="114" t="e" vm="2">
        <f t="shared" si="3"/>
        <v>#VALUE!</v>
      </c>
      <c r="AM68" s="112">
        <f t="shared" si="17"/>
        <v>2130</v>
      </c>
      <c r="AN68" s="119">
        <f t="shared" si="18"/>
        <v>0.623</v>
      </c>
      <c r="AO68" s="107" t="str">
        <f t="shared" si="19"/>
        <v>OK</v>
      </c>
      <c r="AP68" s="113">
        <f t="shared" si="20"/>
        <v>2260</v>
      </c>
      <c r="AQ68" s="119">
        <f t="shared" si="21"/>
        <v>0.66100000000000003</v>
      </c>
      <c r="AR68" s="107" t="str">
        <f t="shared" si="22"/>
        <v>OK</v>
      </c>
      <c r="AS68" s="113">
        <f t="shared" si="23"/>
        <v>2352</v>
      </c>
      <c r="AT68" s="119">
        <f t="shared" si="24"/>
        <v>0.68799999999999994</v>
      </c>
      <c r="AU68" s="120" t="str">
        <f t="shared" si="25"/>
        <v>OK</v>
      </c>
      <c r="AV68" s="113">
        <f t="shared" si="9"/>
        <v>0</v>
      </c>
      <c r="AW68" s="119" t="e" vm="2">
        <f t="shared" si="10"/>
        <v>#VALUE!</v>
      </c>
      <c r="AX68" s="121" t="e" vm="2">
        <f t="shared" si="11"/>
        <v>#VALUE!</v>
      </c>
      <c r="AY68" s="106"/>
      <c r="AZ68" s="107"/>
      <c r="BA68" s="111">
        <f t="shared" si="12"/>
        <v>0</v>
      </c>
      <c r="BB68" s="122">
        <f t="shared" si="13"/>
        <v>1</v>
      </c>
      <c r="BC68" s="123" t="e">
        <f>SUMIF(#REF!,#REF!, BB20:BB333)</f>
        <v>#REF!</v>
      </c>
      <c r="BD68" s="123">
        <f t="shared" si="14"/>
        <v>1</v>
      </c>
      <c r="BE68" s="123" t="e">
        <f>SUMIF(#REF!,#REF!, BD20:BD333)</f>
        <v>#REF!</v>
      </c>
      <c r="BF68" s="123">
        <f t="shared" si="15"/>
        <v>0</v>
      </c>
      <c r="BG68" s="123" t="e">
        <f>SUMIF(#REF!,#REF!, BF20:BF333)</f>
        <v>#REF!</v>
      </c>
      <c r="BH68" s="123" t="e" vm="2">
        <f t="shared" si="16"/>
        <v>#VALUE!</v>
      </c>
      <c r="BI68" s="124">
        <f>SUMIF(B20:B333, B68, BH20:BH333)</f>
        <v>0</v>
      </c>
      <c r="BJ68" s="125"/>
      <c r="BK68" s="99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1"/>
    </row>
    <row r="69" spans="1:82" x14ac:dyDescent="0.25">
      <c r="A69" s="75" t="s">
        <v>205</v>
      </c>
      <c r="B69" s="76"/>
      <c r="C69" s="77" t="s">
        <v>172</v>
      </c>
      <c r="D69" s="77" t="s">
        <v>112</v>
      </c>
      <c r="E69" s="78" t="s">
        <v>206</v>
      </c>
      <c r="F69" s="79" t="s">
        <v>118</v>
      </c>
      <c r="G69" s="80"/>
      <c r="H69" s="81" t="s">
        <v>118</v>
      </c>
      <c r="I69" s="79" t="s">
        <v>3</v>
      </c>
      <c r="J69" s="80" t="s">
        <v>51</v>
      </c>
      <c r="K69" s="82"/>
      <c r="L69" s="83"/>
      <c r="M69" s="84"/>
      <c r="N69" s="85">
        <v>39270</v>
      </c>
      <c r="O69" s="86">
        <v>38785</v>
      </c>
      <c r="P69" s="86">
        <v>39464</v>
      </c>
      <c r="Q69" s="87"/>
      <c r="R69" s="192">
        <v>0.09</v>
      </c>
      <c r="S69" s="85">
        <v>3534</v>
      </c>
      <c r="T69" s="86">
        <v>3491</v>
      </c>
      <c r="U69" s="86">
        <v>3552</v>
      </c>
      <c r="V69" s="87">
        <f t="shared" si="1"/>
        <v>0</v>
      </c>
      <c r="W69" s="89"/>
      <c r="X69" s="90"/>
      <c r="Y69" s="91" t="s">
        <v>80</v>
      </c>
      <c r="Z69" s="80" t="str">
        <f>'[2]Tier 1'!V69</f>
        <v>C</v>
      </c>
      <c r="AA69" s="80"/>
      <c r="AB69" s="80"/>
      <c r="AC69" s="80"/>
      <c r="AD69" s="81"/>
      <c r="AE69" s="85">
        <f>'[2]Tier 1'!W69</f>
        <v>5250</v>
      </c>
      <c r="AF69" s="86"/>
      <c r="AG69" s="86">
        <f>'[2]Tier 1'!X69</f>
        <v>5250</v>
      </c>
      <c r="AH69" s="86"/>
      <c r="AI69" s="86">
        <f>'[2]Tier 1'!Y69</f>
        <v>5250</v>
      </c>
      <c r="AJ69" s="86">
        <f t="shared" si="2"/>
        <v>4725</v>
      </c>
      <c r="AK69" s="86" t="e" vm="1">
        <f>VLOOKUP(A69,[1]_ScenarioData!$B$2:$FF$9999,-1,FALSE)</f>
        <v>#VALUE!</v>
      </c>
      <c r="AL69" s="87" t="e" vm="2">
        <f t="shared" si="3"/>
        <v>#VALUE!</v>
      </c>
      <c r="AM69" s="85">
        <f t="shared" si="17"/>
        <v>3534</v>
      </c>
      <c r="AN69" s="92">
        <f t="shared" si="18"/>
        <v>0.67300000000000004</v>
      </c>
      <c r="AO69" s="80" t="str">
        <f t="shared" si="19"/>
        <v>OK</v>
      </c>
      <c r="AP69" s="86">
        <f t="shared" si="20"/>
        <v>3491</v>
      </c>
      <c r="AQ69" s="92">
        <f t="shared" si="21"/>
        <v>0.66500000000000004</v>
      </c>
      <c r="AR69" s="80" t="str">
        <f t="shared" si="22"/>
        <v>OK</v>
      </c>
      <c r="AS69" s="86">
        <f t="shared" si="23"/>
        <v>3552</v>
      </c>
      <c r="AT69" s="92">
        <f t="shared" si="24"/>
        <v>0.67700000000000005</v>
      </c>
      <c r="AU69" s="93" t="str">
        <f t="shared" si="25"/>
        <v>OK</v>
      </c>
      <c r="AV69" s="86">
        <f t="shared" si="9"/>
        <v>0</v>
      </c>
      <c r="AW69" s="92" t="e" vm="2">
        <f t="shared" si="10"/>
        <v>#VALUE!</v>
      </c>
      <c r="AX69" s="94" t="e" vm="2">
        <f t="shared" si="11"/>
        <v>#VALUE!</v>
      </c>
      <c r="AY69" s="79"/>
      <c r="AZ69" s="80"/>
      <c r="BA69" s="84">
        <f t="shared" si="12"/>
        <v>0</v>
      </c>
      <c r="BB69" s="95">
        <f t="shared" si="13"/>
        <v>1</v>
      </c>
      <c r="BC69" s="96" t="e">
        <f>SUMIF(#REF!,#REF!, BB20:BB333)</f>
        <v>#REF!</v>
      </c>
      <c r="BD69" s="96">
        <f t="shared" si="14"/>
        <v>1</v>
      </c>
      <c r="BE69" s="96" t="e">
        <f>SUMIF(#REF!,#REF!, BD20:BD333)</f>
        <v>#REF!</v>
      </c>
      <c r="BF69" s="96">
        <f t="shared" si="15"/>
        <v>0</v>
      </c>
      <c r="BG69" s="96" t="e">
        <f>SUMIF(#REF!,#REF!, BF20:BF333)</f>
        <v>#REF!</v>
      </c>
      <c r="BH69" s="96" t="e" vm="2">
        <f t="shared" si="16"/>
        <v>#VALUE!</v>
      </c>
      <c r="BI69" s="97">
        <f>SUMIF(B20:B333, B69, BH20:BH333)</f>
        <v>0</v>
      </c>
      <c r="BJ69" s="98"/>
      <c r="BK69" s="99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1"/>
    </row>
    <row r="70" spans="1:82" x14ac:dyDescent="0.25">
      <c r="A70" s="102" t="s">
        <v>207</v>
      </c>
      <c r="B70" s="103"/>
      <c r="C70" s="104" t="s">
        <v>172</v>
      </c>
      <c r="D70" s="104" t="s">
        <v>206</v>
      </c>
      <c r="E70" s="105" t="s">
        <v>117</v>
      </c>
      <c r="F70" s="106" t="s">
        <v>118</v>
      </c>
      <c r="G70" s="107"/>
      <c r="H70" s="108" t="s">
        <v>118</v>
      </c>
      <c r="I70" s="106" t="s">
        <v>3</v>
      </c>
      <c r="J70" s="107" t="s">
        <v>51</v>
      </c>
      <c r="K70" s="109"/>
      <c r="L70" s="110"/>
      <c r="M70" s="111"/>
      <c r="N70" s="112">
        <v>39270</v>
      </c>
      <c r="O70" s="113">
        <v>38785</v>
      </c>
      <c r="P70" s="113">
        <v>39464</v>
      </c>
      <c r="Q70" s="114"/>
      <c r="R70" s="193">
        <v>0.09</v>
      </c>
      <c r="S70" s="112">
        <v>3534</v>
      </c>
      <c r="T70" s="113">
        <v>3491</v>
      </c>
      <c r="U70" s="113">
        <v>3552</v>
      </c>
      <c r="V70" s="114">
        <f t="shared" si="1"/>
        <v>0</v>
      </c>
      <c r="W70" s="116"/>
      <c r="X70" s="117"/>
      <c r="Y70" s="118" t="s">
        <v>80</v>
      </c>
      <c r="Z70" s="107" t="str">
        <f>'[2]Tier 1'!V70</f>
        <v>C</v>
      </c>
      <c r="AA70" s="107"/>
      <c r="AB70" s="107"/>
      <c r="AC70" s="107"/>
      <c r="AD70" s="108"/>
      <c r="AE70" s="112">
        <f>'[2]Tier 1'!W70</f>
        <v>5250</v>
      </c>
      <c r="AF70" s="113"/>
      <c r="AG70" s="113">
        <f>'[2]Tier 1'!X70</f>
        <v>5250</v>
      </c>
      <c r="AH70" s="113"/>
      <c r="AI70" s="113">
        <f>'[2]Tier 1'!Y70</f>
        <v>5250</v>
      </c>
      <c r="AJ70" s="113">
        <f t="shared" si="2"/>
        <v>4725</v>
      </c>
      <c r="AK70" s="113" t="e" vm="1">
        <f>VLOOKUP(A70,[1]_ScenarioData!$B$2:$FF$9999,-1,FALSE)</f>
        <v>#VALUE!</v>
      </c>
      <c r="AL70" s="114" t="e" vm="2">
        <f t="shared" si="3"/>
        <v>#VALUE!</v>
      </c>
      <c r="AM70" s="112">
        <f t="shared" si="17"/>
        <v>3534</v>
      </c>
      <c r="AN70" s="119">
        <f t="shared" si="18"/>
        <v>0.67300000000000004</v>
      </c>
      <c r="AO70" s="107" t="str">
        <f t="shared" si="19"/>
        <v>OK</v>
      </c>
      <c r="AP70" s="113">
        <f t="shared" si="20"/>
        <v>3491</v>
      </c>
      <c r="AQ70" s="119">
        <f t="shared" si="21"/>
        <v>0.66500000000000004</v>
      </c>
      <c r="AR70" s="107" t="str">
        <f t="shared" si="22"/>
        <v>OK</v>
      </c>
      <c r="AS70" s="113">
        <f t="shared" si="23"/>
        <v>3552</v>
      </c>
      <c r="AT70" s="119">
        <f t="shared" si="24"/>
        <v>0.67700000000000005</v>
      </c>
      <c r="AU70" s="120" t="str">
        <f t="shared" si="25"/>
        <v>OK</v>
      </c>
      <c r="AV70" s="113">
        <f t="shared" si="9"/>
        <v>0</v>
      </c>
      <c r="AW70" s="119" t="e" vm="2">
        <f t="shared" si="10"/>
        <v>#VALUE!</v>
      </c>
      <c r="AX70" s="121" t="e" vm="2">
        <f t="shared" si="11"/>
        <v>#VALUE!</v>
      </c>
      <c r="AY70" s="106"/>
      <c r="AZ70" s="107"/>
      <c r="BA70" s="111">
        <f t="shared" si="12"/>
        <v>0</v>
      </c>
      <c r="BB70" s="122">
        <f t="shared" si="13"/>
        <v>1</v>
      </c>
      <c r="BC70" s="123" t="e">
        <f>SUMIF(#REF!,#REF!, BB20:BB333)</f>
        <v>#REF!</v>
      </c>
      <c r="BD70" s="123">
        <f t="shared" si="14"/>
        <v>1</v>
      </c>
      <c r="BE70" s="123" t="e">
        <f>SUMIF(#REF!,#REF!, BD20:BD333)</f>
        <v>#REF!</v>
      </c>
      <c r="BF70" s="123">
        <f t="shared" si="15"/>
        <v>0</v>
      </c>
      <c r="BG70" s="123" t="e">
        <f>SUMIF(#REF!,#REF!, BF20:BF333)</f>
        <v>#REF!</v>
      </c>
      <c r="BH70" s="123" t="e" vm="2">
        <f t="shared" si="16"/>
        <v>#VALUE!</v>
      </c>
      <c r="BI70" s="124">
        <f>SUMIF(B20:B333, B70, BH20:BH333)</f>
        <v>0</v>
      </c>
      <c r="BJ70" s="125"/>
      <c r="BK70" s="99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1"/>
    </row>
    <row r="71" spans="1:82" x14ac:dyDescent="0.25">
      <c r="A71" s="75" t="s">
        <v>208</v>
      </c>
      <c r="B71" s="76"/>
      <c r="C71" s="77" t="s">
        <v>172</v>
      </c>
      <c r="D71" s="77" t="s">
        <v>117</v>
      </c>
      <c r="E71" s="78" t="s">
        <v>209</v>
      </c>
      <c r="F71" s="79" t="s">
        <v>118</v>
      </c>
      <c r="G71" s="80"/>
      <c r="H71" s="81" t="s">
        <v>118</v>
      </c>
      <c r="I71" s="79" t="s">
        <v>3</v>
      </c>
      <c r="J71" s="80" t="s">
        <v>51</v>
      </c>
      <c r="K71" s="82"/>
      <c r="L71" s="83"/>
      <c r="M71" s="84"/>
      <c r="N71" s="85">
        <v>44600</v>
      </c>
      <c r="O71" s="86">
        <v>46291</v>
      </c>
      <c r="P71" s="86">
        <v>47418</v>
      </c>
      <c r="Q71" s="87"/>
      <c r="R71" s="192">
        <v>0.09</v>
      </c>
      <c r="S71" s="85">
        <v>4014</v>
      </c>
      <c r="T71" s="86">
        <v>4166</v>
      </c>
      <c r="U71" s="86">
        <v>4268</v>
      </c>
      <c r="V71" s="87">
        <f t="shared" si="1"/>
        <v>0</v>
      </c>
      <c r="W71" s="89"/>
      <c r="X71" s="90"/>
      <c r="Y71" s="91" t="s">
        <v>80</v>
      </c>
      <c r="Z71" s="80" t="str">
        <f>'[2]Tier 1'!V71</f>
        <v>C</v>
      </c>
      <c r="AA71" s="80"/>
      <c r="AB71" s="80"/>
      <c r="AC71" s="80"/>
      <c r="AD71" s="81"/>
      <c r="AE71" s="85">
        <f>'[2]Tier 1'!W71</f>
        <v>5250</v>
      </c>
      <c r="AF71" s="86"/>
      <c r="AG71" s="86">
        <f>'[2]Tier 1'!X71</f>
        <v>5250</v>
      </c>
      <c r="AH71" s="86"/>
      <c r="AI71" s="86">
        <f>'[2]Tier 1'!Y71</f>
        <v>5250</v>
      </c>
      <c r="AJ71" s="86">
        <f t="shared" si="2"/>
        <v>4725</v>
      </c>
      <c r="AK71" s="86" t="e" vm="1">
        <f>VLOOKUP(A71,[1]_ScenarioData!$B$2:$FF$9999,-1,FALSE)</f>
        <v>#VALUE!</v>
      </c>
      <c r="AL71" s="87" t="e" vm="2">
        <f t="shared" si="3"/>
        <v>#VALUE!</v>
      </c>
      <c r="AM71" s="85">
        <f t="shared" si="17"/>
        <v>4014</v>
      </c>
      <c r="AN71" s="92">
        <f t="shared" si="18"/>
        <v>0.76500000000000001</v>
      </c>
      <c r="AO71" s="80" t="str">
        <f t="shared" si="19"/>
        <v>OK</v>
      </c>
      <c r="AP71" s="86">
        <f t="shared" si="20"/>
        <v>4166</v>
      </c>
      <c r="AQ71" s="92">
        <f t="shared" si="21"/>
        <v>0.79400000000000004</v>
      </c>
      <c r="AR71" s="80" t="str">
        <f t="shared" si="22"/>
        <v>OK</v>
      </c>
      <c r="AS71" s="86">
        <f t="shared" si="23"/>
        <v>4268</v>
      </c>
      <c r="AT71" s="92">
        <f t="shared" si="24"/>
        <v>0.81299999999999994</v>
      </c>
      <c r="AU71" s="93" t="str">
        <f t="shared" si="25"/>
        <v>OK</v>
      </c>
      <c r="AV71" s="86">
        <f t="shared" si="9"/>
        <v>0</v>
      </c>
      <c r="AW71" s="92" t="e" vm="2">
        <f t="shared" si="10"/>
        <v>#VALUE!</v>
      </c>
      <c r="AX71" s="94" t="e" vm="2">
        <f t="shared" si="11"/>
        <v>#VALUE!</v>
      </c>
      <c r="AY71" s="79"/>
      <c r="AZ71" s="80"/>
      <c r="BA71" s="84">
        <f t="shared" si="12"/>
        <v>0</v>
      </c>
      <c r="BB71" s="95">
        <f t="shared" si="13"/>
        <v>1</v>
      </c>
      <c r="BC71" s="96" t="e">
        <f>SUMIF(#REF!,#REF!, BB20:BB333)</f>
        <v>#REF!</v>
      </c>
      <c r="BD71" s="96">
        <f t="shared" si="14"/>
        <v>1</v>
      </c>
      <c r="BE71" s="96" t="e">
        <f>SUMIF(#REF!,#REF!, BD20:BD333)</f>
        <v>#REF!</v>
      </c>
      <c r="BF71" s="96">
        <f t="shared" si="15"/>
        <v>0</v>
      </c>
      <c r="BG71" s="96" t="e">
        <f>SUMIF(#REF!,#REF!, BF20:BF333)</f>
        <v>#REF!</v>
      </c>
      <c r="BH71" s="96" t="e" vm="2">
        <f t="shared" si="16"/>
        <v>#VALUE!</v>
      </c>
      <c r="BI71" s="97">
        <f>SUMIF(B20:B333, B71, BH20:BH333)</f>
        <v>0</v>
      </c>
      <c r="BJ71" s="98"/>
      <c r="BK71" s="99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1"/>
    </row>
    <row r="72" spans="1:82" x14ac:dyDescent="0.25">
      <c r="A72" s="102" t="s">
        <v>210</v>
      </c>
      <c r="B72" s="103"/>
      <c r="C72" s="104" t="s">
        <v>172</v>
      </c>
      <c r="D72" s="104" t="s">
        <v>209</v>
      </c>
      <c r="E72" s="105" t="s">
        <v>211</v>
      </c>
      <c r="F72" s="106" t="s">
        <v>118</v>
      </c>
      <c r="G72" s="107"/>
      <c r="H72" s="108" t="s">
        <v>118</v>
      </c>
      <c r="I72" s="106" t="s">
        <v>3</v>
      </c>
      <c r="J72" s="107" t="s">
        <v>51</v>
      </c>
      <c r="K72" s="109"/>
      <c r="L72" s="110"/>
      <c r="M72" s="111"/>
      <c r="N72" s="112">
        <v>44600</v>
      </c>
      <c r="O72" s="113">
        <v>46291</v>
      </c>
      <c r="P72" s="113">
        <v>47418</v>
      </c>
      <c r="Q72" s="114"/>
      <c r="R72" s="193">
        <v>0.09</v>
      </c>
      <c r="S72" s="112">
        <v>4014</v>
      </c>
      <c r="T72" s="113">
        <v>4166</v>
      </c>
      <c r="U72" s="113">
        <v>4268</v>
      </c>
      <c r="V72" s="114">
        <f t="shared" si="1"/>
        <v>0</v>
      </c>
      <c r="W72" s="116"/>
      <c r="X72" s="117"/>
      <c r="Y72" s="118" t="s">
        <v>80</v>
      </c>
      <c r="Z72" s="107" t="str">
        <f>'[2]Tier 1'!V72</f>
        <v>C</v>
      </c>
      <c r="AA72" s="107"/>
      <c r="AB72" s="107"/>
      <c r="AC72" s="107"/>
      <c r="AD72" s="108"/>
      <c r="AE72" s="112">
        <f>'[2]Tier 1'!W72</f>
        <v>5250</v>
      </c>
      <c r="AF72" s="113"/>
      <c r="AG72" s="113">
        <f>'[2]Tier 1'!X72</f>
        <v>5250</v>
      </c>
      <c r="AH72" s="113"/>
      <c r="AI72" s="113">
        <f>'[2]Tier 1'!Y72</f>
        <v>5250</v>
      </c>
      <c r="AJ72" s="113">
        <f t="shared" si="2"/>
        <v>4725</v>
      </c>
      <c r="AK72" s="113" t="e" vm="1">
        <f>VLOOKUP(A72,[1]_ScenarioData!$B$2:$FF$9999,-1,FALSE)</f>
        <v>#VALUE!</v>
      </c>
      <c r="AL72" s="114" t="e" vm="2">
        <f t="shared" si="3"/>
        <v>#VALUE!</v>
      </c>
      <c r="AM72" s="112">
        <f t="shared" si="17"/>
        <v>4014</v>
      </c>
      <c r="AN72" s="119">
        <f t="shared" si="18"/>
        <v>0.76500000000000001</v>
      </c>
      <c r="AO72" s="107" t="str">
        <f t="shared" si="19"/>
        <v>OK</v>
      </c>
      <c r="AP72" s="113">
        <f t="shared" si="20"/>
        <v>4166</v>
      </c>
      <c r="AQ72" s="119">
        <f t="shared" si="21"/>
        <v>0.79400000000000004</v>
      </c>
      <c r="AR72" s="107" t="str">
        <f t="shared" si="22"/>
        <v>OK</v>
      </c>
      <c r="AS72" s="113">
        <f t="shared" si="23"/>
        <v>4268</v>
      </c>
      <c r="AT72" s="119">
        <f t="shared" si="24"/>
        <v>0.81299999999999994</v>
      </c>
      <c r="AU72" s="120" t="str">
        <f t="shared" si="25"/>
        <v>OK</v>
      </c>
      <c r="AV72" s="113">
        <f t="shared" si="9"/>
        <v>0</v>
      </c>
      <c r="AW72" s="119" t="e" vm="2">
        <f t="shared" si="10"/>
        <v>#VALUE!</v>
      </c>
      <c r="AX72" s="121" t="e" vm="2">
        <f t="shared" si="11"/>
        <v>#VALUE!</v>
      </c>
      <c r="AY72" s="106"/>
      <c r="AZ72" s="107"/>
      <c r="BA72" s="111">
        <f t="shared" si="12"/>
        <v>0</v>
      </c>
      <c r="BB72" s="122">
        <f t="shared" si="13"/>
        <v>1</v>
      </c>
      <c r="BC72" s="123" t="e">
        <f>SUMIF(#REF!,#REF!, BB20:BB333)</f>
        <v>#REF!</v>
      </c>
      <c r="BD72" s="123">
        <f t="shared" si="14"/>
        <v>1</v>
      </c>
      <c r="BE72" s="123" t="e">
        <f>SUMIF(#REF!,#REF!, BD20:BD333)</f>
        <v>#REF!</v>
      </c>
      <c r="BF72" s="123">
        <f t="shared" si="15"/>
        <v>0</v>
      </c>
      <c r="BG72" s="123" t="e">
        <f>SUMIF(#REF!,#REF!, BF20:BF333)</f>
        <v>#REF!</v>
      </c>
      <c r="BH72" s="123" t="e" vm="2">
        <f t="shared" si="16"/>
        <v>#VALUE!</v>
      </c>
      <c r="BI72" s="124">
        <f>SUMIF(B20:B333, B72, BH20:BH333)</f>
        <v>0</v>
      </c>
      <c r="BJ72" s="125"/>
      <c r="BK72" s="99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1"/>
    </row>
    <row r="73" spans="1:82" x14ac:dyDescent="0.25">
      <c r="A73" s="75" t="s">
        <v>212</v>
      </c>
      <c r="B73" s="76"/>
      <c r="C73" s="77" t="s">
        <v>172</v>
      </c>
      <c r="D73" s="77" t="s">
        <v>211</v>
      </c>
      <c r="E73" s="78" t="s">
        <v>213</v>
      </c>
      <c r="F73" s="79" t="s">
        <v>118</v>
      </c>
      <c r="G73" s="80"/>
      <c r="H73" s="81" t="s">
        <v>118</v>
      </c>
      <c r="I73" s="79" t="s">
        <v>3</v>
      </c>
      <c r="J73" s="80" t="s">
        <v>51</v>
      </c>
      <c r="K73" s="82"/>
      <c r="L73" s="83"/>
      <c r="M73" s="84"/>
      <c r="N73" s="85">
        <v>44600</v>
      </c>
      <c r="O73" s="86">
        <v>46291</v>
      </c>
      <c r="P73" s="86">
        <v>47418</v>
      </c>
      <c r="Q73" s="87"/>
      <c r="R73" s="192">
        <v>0.09</v>
      </c>
      <c r="S73" s="85">
        <v>4014</v>
      </c>
      <c r="T73" s="86">
        <v>4166</v>
      </c>
      <c r="U73" s="86">
        <v>4268</v>
      </c>
      <c r="V73" s="87">
        <f t="shared" si="1"/>
        <v>0</v>
      </c>
      <c r="W73" s="89"/>
      <c r="X73" s="90"/>
      <c r="Y73" s="91" t="s">
        <v>80</v>
      </c>
      <c r="Z73" s="80" t="str">
        <f>'[2]Tier 1'!V73</f>
        <v>C</v>
      </c>
      <c r="AA73" s="80"/>
      <c r="AB73" s="80"/>
      <c r="AC73" s="80"/>
      <c r="AD73" s="81"/>
      <c r="AE73" s="85">
        <f>'[2]Tier 1'!W73</f>
        <v>5250</v>
      </c>
      <c r="AF73" s="86"/>
      <c r="AG73" s="86">
        <f>'[2]Tier 1'!X73</f>
        <v>5250</v>
      </c>
      <c r="AH73" s="86"/>
      <c r="AI73" s="86">
        <f>'[2]Tier 1'!Y73</f>
        <v>5250</v>
      </c>
      <c r="AJ73" s="86">
        <f t="shared" si="2"/>
        <v>4725</v>
      </c>
      <c r="AK73" s="86" t="e" vm="1">
        <f>VLOOKUP(A73,[1]_ScenarioData!$B$2:$FF$9999,-1,FALSE)</f>
        <v>#VALUE!</v>
      </c>
      <c r="AL73" s="87" t="e" vm="2">
        <f t="shared" si="3"/>
        <v>#VALUE!</v>
      </c>
      <c r="AM73" s="85">
        <f t="shared" si="17"/>
        <v>4014</v>
      </c>
      <c r="AN73" s="92">
        <f t="shared" si="18"/>
        <v>0.76500000000000001</v>
      </c>
      <c r="AO73" s="80" t="str">
        <f t="shared" si="19"/>
        <v>OK</v>
      </c>
      <c r="AP73" s="86">
        <f t="shared" si="20"/>
        <v>4166</v>
      </c>
      <c r="AQ73" s="92">
        <f t="shared" si="21"/>
        <v>0.79400000000000004</v>
      </c>
      <c r="AR73" s="80" t="str">
        <f t="shared" si="22"/>
        <v>OK</v>
      </c>
      <c r="AS73" s="86">
        <f t="shared" si="23"/>
        <v>4268</v>
      </c>
      <c r="AT73" s="92">
        <f t="shared" si="24"/>
        <v>0.81299999999999994</v>
      </c>
      <c r="AU73" s="93" t="str">
        <f t="shared" si="25"/>
        <v>OK</v>
      </c>
      <c r="AV73" s="86">
        <f t="shared" si="9"/>
        <v>0</v>
      </c>
      <c r="AW73" s="92" t="e" vm="2">
        <f t="shared" si="10"/>
        <v>#VALUE!</v>
      </c>
      <c r="AX73" s="94" t="e" vm="2">
        <f t="shared" si="11"/>
        <v>#VALUE!</v>
      </c>
      <c r="AY73" s="79"/>
      <c r="AZ73" s="80"/>
      <c r="BA73" s="84">
        <f t="shared" si="12"/>
        <v>0</v>
      </c>
      <c r="BB73" s="95">
        <f t="shared" si="13"/>
        <v>1</v>
      </c>
      <c r="BC73" s="96" t="e">
        <f>SUMIF(#REF!,#REF!, BB20:BB333)</f>
        <v>#REF!</v>
      </c>
      <c r="BD73" s="96">
        <f t="shared" si="14"/>
        <v>1</v>
      </c>
      <c r="BE73" s="96" t="e">
        <f>SUMIF(#REF!,#REF!, BD20:BD333)</f>
        <v>#REF!</v>
      </c>
      <c r="BF73" s="96">
        <f t="shared" si="15"/>
        <v>0</v>
      </c>
      <c r="BG73" s="96" t="e">
        <f>SUMIF(#REF!,#REF!, BF20:BF333)</f>
        <v>#REF!</v>
      </c>
      <c r="BH73" s="96" t="e" vm="2">
        <f t="shared" si="16"/>
        <v>#VALUE!</v>
      </c>
      <c r="BI73" s="97">
        <f>SUMIF(B20:B333, B73, BH20:BH333)</f>
        <v>0</v>
      </c>
      <c r="BJ73" s="98"/>
      <c r="BK73" s="99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1"/>
    </row>
    <row r="74" spans="1:82" x14ac:dyDescent="0.25">
      <c r="A74" s="102" t="s">
        <v>214</v>
      </c>
      <c r="B74" s="103"/>
      <c r="C74" s="104" t="s">
        <v>172</v>
      </c>
      <c r="D74" s="104" t="s">
        <v>213</v>
      </c>
      <c r="E74" s="105" t="s">
        <v>215</v>
      </c>
      <c r="F74" s="106" t="s">
        <v>118</v>
      </c>
      <c r="G74" s="107"/>
      <c r="H74" s="108" t="s">
        <v>118</v>
      </c>
      <c r="I74" s="106" t="s">
        <v>3</v>
      </c>
      <c r="J74" s="107" t="s">
        <v>51</v>
      </c>
      <c r="K74" s="109"/>
      <c r="L74" s="110"/>
      <c r="M74" s="111"/>
      <c r="N74" s="112">
        <v>44600</v>
      </c>
      <c r="O74" s="113">
        <v>46291</v>
      </c>
      <c r="P74" s="113">
        <v>47418</v>
      </c>
      <c r="Q74" s="114"/>
      <c r="R74" s="193">
        <v>0.09</v>
      </c>
      <c r="S74" s="112">
        <v>4014</v>
      </c>
      <c r="T74" s="113">
        <v>4166</v>
      </c>
      <c r="U74" s="113">
        <v>4268</v>
      </c>
      <c r="V74" s="114">
        <f t="shared" si="1"/>
        <v>0</v>
      </c>
      <c r="W74" s="116"/>
      <c r="X74" s="117"/>
      <c r="Y74" s="118" t="s">
        <v>80</v>
      </c>
      <c r="Z74" s="107" t="str">
        <f>'[2]Tier 1'!V74</f>
        <v>C</v>
      </c>
      <c r="AA74" s="107"/>
      <c r="AB74" s="107"/>
      <c r="AC74" s="107"/>
      <c r="AD74" s="108"/>
      <c r="AE74" s="112">
        <f>'[2]Tier 1'!W74</f>
        <v>5250</v>
      </c>
      <c r="AF74" s="113"/>
      <c r="AG74" s="113">
        <f>'[2]Tier 1'!X74</f>
        <v>5250</v>
      </c>
      <c r="AH74" s="113"/>
      <c r="AI74" s="113">
        <f>'[2]Tier 1'!Y74</f>
        <v>5250</v>
      </c>
      <c r="AJ74" s="113">
        <f t="shared" si="2"/>
        <v>4725</v>
      </c>
      <c r="AK74" s="113" t="e" vm="1">
        <f>VLOOKUP(A74,[1]_ScenarioData!$B$2:$FF$9999,-1,FALSE)</f>
        <v>#VALUE!</v>
      </c>
      <c r="AL74" s="114" t="e" vm="2">
        <f t="shared" si="3"/>
        <v>#VALUE!</v>
      </c>
      <c r="AM74" s="112">
        <f t="shared" si="17"/>
        <v>4014</v>
      </c>
      <c r="AN74" s="119">
        <f t="shared" si="18"/>
        <v>0.76500000000000001</v>
      </c>
      <c r="AO74" s="107" t="str">
        <f t="shared" si="19"/>
        <v>OK</v>
      </c>
      <c r="AP74" s="113">
        <f t="shared" si="20"/>
        <v>4166</v>
      </c>
      <c r="AQ74" s="119">
        <f t="shared" si="21"/>
        <v>0.79400000000000004</v>
      </c>
      <c r="AR74" s="107" t="str">
        <f t="shared" si="22"/>
        <v>OK</v>
      </c>
      <c r="AS74" s="113">
        <f t="shared" si="23"/>
        <v>4268</v>
      </c>
      <c r="AT74" s="119">
        <f t="shared" si="24"/>
        <v>0.81299999999999994</v>
      </c>
      <c r="AU74" s="120" t="str">
        <f t="shared" si="25"/>
        <v>OK</v>
      </c>
      <c r="AV74" s="113">
        <f t="shared" si="9"/>
        <v>0</v>
      </c>
      <c r="AW74" s="119" t="e" vm="2">
        <f t="shared" si="10"/>
        <v>#VALUE!</v>
      </c>
      <c r="AX74" s="121" t="e" vm="2">
        <f t="shared" si="11"/>
        <v>#VALUE!</v>
      </c>
      <c r="AY74" s="106"/>
      <c r="AZ74" s="107"/>
      <c r="BA74" s="111">
        <f t="shared" si="12"/>
        <v>0</v>
      </c>
      <c r="BB74" s="122">
        <f t="shared" si="13"/>
        <v>1</v>
      </c>
      <c r="BC74" s="123" t="e">
        <f>SUMIF(#REF!,#REF!, BB20:BB333)</f>
        <v>#REF!</v>
      </c>
      <c r="BD74" s="123">
        <f t="shared" si="14"/>
        <v>1</v>
      </c>
      <c r="BE74" s="123" t="e">
        <f>SUMIF(#REF!,#REF!, BD20:BD333)</f>
        <v>#REF!</v>
      </c>
      <c r="BF74" s="123">
        <f t="shared" si="15"/>
        <v>0</v>
      </c>
      <c r="BG74" s="123" t="e">
        <f>SUMIF(#REF!,#REF!, BF20:BF333)</f>
        <v>#REF!</v>
      </c>
      <c r="BH74" s="123" t="e" vm="2">
        <f t="shared" si="16"/>
        <v>#VALUE!</v>
      </c>
      <c r="BI74" s="124">
        <f>SUMIF(B20:B333, B74, BH20:BH333)</f>
        <v>0</v>
      </c>
      <c r="BJ74" s="125"/>
      <c r="BK74" s="99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1"/>
    </row>
    <row r="75" spans="1:82" x14ac:dyDescent="0.25">
      <c r="A75" s="75" t="s">
        <v>216</v>
      </c>
      <c r="B75" s="76"/>
      <c r="C75" s="77" t="s">
        <v>172</v>
      </c>
      <c r="D75" s="77" t="s">
        <v>215</v>
      </c>
      <c r="E75" s="78" t="s">
        <v>217</v>
      </c>
      <c r="F75" s="79" t="s">
        <v>118</v>
      </c>
      <c r="G75" s="80"/>
      <c r="H75" s="81" t="s">
        <v>118</v>
      </c>
      <c r="I75" s="79" t="s">
        <v>3</v>
      </c>
      <c r="J75" s="80" t="s">
        <v>51</v>
      </c>
      <c r="K75" s="82"/>
      <c r="L75" s="83"/>
      <c r="M75" s="84"/>
      <c r="N75" s="85">
        <v>41820</v>
      </c>
      <c r="O75" s="86">
        <v>44380</v>
      </c>
      <c r="P75" s="86">
        <v>46173</v>
      </c>
      <c r="Q75" s="87"/>
      <c r="R75" s="192">
        <v>0.09</v>
      </c>
      <c r="S75" s="85">
        <v>3764</v>
      </c>
      <c r="T75" s="86">
        <v>3994</v>
      </c>
      <c r="U75" s="86">
        <v>4156</v>
      </c>
      <c r="V75" s="87">
        <f t="shared" si="1"/>
        <v>0</v>
      </c>
      <c r="W75" s="89"/>
      <c r="X75" s="90"/>
      <c r="Y75" s="91" t="s">
        <v>80</v>
      </c>
      <c r="Z75" s="80" t="str">
        <f>'[2]Tier 1'!V75</f>
        <v>C</v>
      </c>
      <c r="AA75" s="80"/>
      <c r="AB75" s="80"/>
      <c r="AC75" s="80"/>
      <c r="AD75" s="81"/>
      <c r="AE75" s="85">
        <f>'[2]Tier 1'!W75</f>
        <v>5250</v>
      </c>
      <c r="AF75" s="86"/>
      <c r="AG75" s="86">
        <f>'[2]Tier 1'!X75</f>
        <v>5250</v>
      </c>
      <c r="AH75" s="86"/>
      <c r="AI75" s="86">
        <f>'[2]Tier 1'!Y75</f>
        <v>5250</v>
      </c>
      <c r="AJ75" s="86">
        <f t="shared" si="2"/>
        <v>4725</v>
      </c>
      <c r="AK75" s="86" t="e" vm="1">
        <f>VLOOKUP(A75,[1]_ScenarioData!$B$2:$FF$9999,-1,FALSE)</f>
        <v>#VALUE!</v>
      </c>
      <c r="AL75" s="87" t="e" vm="2">
        <f t="shared" si="3"/>
        <v>#VALUE!</v>
      </c>
      <c r="AM75" s="85">
        <f t="shared" si="17"/>
        <v>3764</v>
      </c>
      <c r="AN75" s="92">
        <f t="shared" si="18"/>
        <v>0.71699999999999997</v>
      </c>
      <c r="AO75" s="80" t="str">
        <f t="shared" si="19"/>
        <v>OK</v>
      </c>
      <c r="AP75" s="86">
        <f t="shared" si="20"/>
        <v>3994</v>
      </c>
      <c r="AQ75" s="92">
        <f t="shared" si="21"/>
        <v>0.76100000000000001</v>
      </c>
      <c r="AR75" s="80" t="str">
        <f t="shared" si="22"/>
        <v>OK</v>
      </c>
      <c r="AS75" s="86">
        <f t="shared" si="23"/>
        <v>4156</v>
      </c>
      <c r="AT75" s="92">
        <f t="shared" si="24"/>
        <v>0.79200000000000004</v>
      </c>
      <c r="AU75" s="93" t="str">
        <f t="shared" si="25"/>
        <v>OK</v>
      </c>
      <c r="AV75" s="86">
        <f t="shared" si="9"/>
        <v>0</v>
      </c>
      <c r="AW75" s="92" t="e" vm="2">
        <f t="shared" si="10"/>
        <v>#VALUE!</v>
      </c>
      <c r="AX75" s="94" t="e" vm="2">
        <f t="shared" si="11"/>
        <v>#VALUE!</v>
      </c>
      <c r="AY75" s="79"/>
      <c r="AZ75" s="80"/>
      <c r="BA75" s="84">
        <f t="shared" si="12"/>
        <v>0</v>
      </c>
      <c r="BB75" s="95">
        <f t="shared" si="13"/>
        <v>1</v>
      </c>
      <c r="BC75" s="96" t="e">
        <f>SUMIF(#REF!,#REF!, BB20:BB333)</f>
        <v>#REF!</v>
      </c>
      <c r="BD75" s="96">
        <f t="shared" si="14"/>
        <v>1</v>
      </c>
      <c r="BE75" s="96" t="e">
        <f>SUMIF(#REF!,#REF!, BD20:BD333)</f>
        <v>#REF!</v>
      </c>
      <c r="BF75" s="96">
        <f t="shared" si="15"/>
        <v>0</v>
      </c>
      <c r="BG75" s="96" t="e">
        <f>SUMIF(#REF!,#REF!, BF20:BF333)</f>
        <v>#REF!</v>
      </c>
      <c r="BH75" s="96" t="e" vm="2">
        <f t="shared" si="16"/>
        <v>#VALUE!</v>
      </c>
      <c r="BI75" s="97">
        <f>SUMIF(B20:B333, B75, BH20:BH333)</f>
        <v>0</v>
      </c>
      <c r="BJ75" s="98"/>
      <c r="BK75" s="99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1"/>
    </row>
    <row r="76" spans="1:82" x14ac:dyDescent="0.25">
      <c r="A76" s="102" t="s">
        <v>218</v>
      </c>
      <c r="B76" s="103"/>
      <c r="C76" s="104" t="s">
        <v>172</v>
      </c>
      <c r="D76" s="104" t="s">
        <v>217</v>
      </c>
      <c r="E76" s="105" t="s">
        <v>219</v>
      </c>
      <c r="F76" s="106" t="s">
        <v>118</v>
      </c>
      <c r="G76" s="107"/>
      <c r="H76" s="108" t="s">
        <v>118</v>
      </c>
      <c r="I76" s="106" t="s">
        <v>3</v>
      </c>
      <c r="J76" s="107" t="s">
        <v>51</v>
      </c>
      <c r="K76" s="109"/>
      <c r="L76" s="110"/>
      <c r="M76" s="111"/>
      <c r="N76" s="112">
        <v>41820</v>
      </c>
      <c r="O76" s="113">
        <v>44380</v>
      </c>
      <c r="P76" s="113">
        <v>46173</v>
      </c>
      <c r="Q76" s="114"/>
      <c r="R76" s="193">
        <v>0.09</v>
      </c>
      <c r="S76" s="112">
        <v>3764</v>
      </c>
      <c r="T76" s="113">
        <v>3994</v>
      </c>
      <c r="U76" s="113">
        <v>4156</v>
      </c>
      <c r="V76" s="114">
        <f t="shared" si="1"/>
        <v>0</v>
      </c>
      <c r="W76" s="116"/>
      <c r="X76" s="117"/>
      <c r="Y76" s="118" t="s">
        <v>80</v>
      </c>
      <c r="Z76" s="107" t="str">
        <f>'[2]Tier 1'!V76</f>
        <v>C</v>
      </c>
      <c r="AA76" s="107"/>
      <c r="AB76" s="107"/>
      <c r="AC76" s="107"/>
      <c r="AD76" s="108"/>
      <c r="AE76" s="112">
        <f>'[2]Tier 1'!W76</f>
        <v>5250</v>
      </c>
      <c r="AF76" s="113"/>
      <c r="AG76" s="113">
        <f>'[2]Tier 1'!X76</f>
        <v>5250</v>
      </c>
      <c r="AH76" s="113"/>
      <c r="AI76" s="113">
        <f>'[2]Tier 1'!Y76</f>
        <v>5250</v>
      </c>
      <c r="AJ76" s="113">
        <f t="shared" si="2"/>
        <v>4725</v>
      </c>
      <c r="AK76" s="113" t="e" vm="1">
        <f>VLOOKUP(A76,[1]_ScenarioData!$B$2:$FF$9999,-1,FALSE)</f>
        <v>#VALUE!</v>
      </c>
      <c r="AL76" s="114" t="e" vm="2">
        <f t="shared" si="3"/>
        <v>#VALUE!</v>
      </c>
      <c r="AM76" s="112">
        <f t="shared" si="17"/>
        <v>3764</v>
      </c>
      <c r="AN76" s="119">
        <f t="shared" si="18"/>
        <v>0.71699999999999997</v>
      </c>
      <c r="AO76" s="107" t="str">
        <f t="shared" si="19"/>
        <v>OK</v>
      </c>
      <c r="AP76" s="113">
        <f t="shared" si="20"/>
        <v>3994</v>
      </c>
      <c r="AQ76" s="119">
        <f t="shared" si="21"/>
        <v>0.76100000000000001</v>
      </c>
      <c r="AR76" s="107" t="str">
        <f t="shared" si="22"/>
        <v>OK</v>
      </c>
      <c r="AS76" s="113">
        <f t="shared" si="23"/>
        <v>4156</v>
      </c>
      <c r="AT76" s="119">
        <f t="shared" si="24"/>
        <v>0.79200000000000004</v>
      </c>
      <c r="AU76" s="120" t="str">
        <f t="shared" si="25"/>
        <v>OK</v>
      </c>
      <c r="AV76" s="113">
        <f t="shared" si="9"/>
        <v>0</v>
      </c>
      <c r="AW76" s="119" t="e" vm="2">
        <f t="shared" si="10"/>
        <v>#VALUE!</v>
      </c>
      <c r="AX76" s="121" t="e" vm="2">
        <f t="shared" si="11"/>
        <v>#VALUE!</v>
      </c>
      <c r="AY76" s="106"/>
      <c r="AZ76" s="107"/>
      <c r="BA76" s="111">
        <f t="shared" si="12"/>
        <v>0</v>
      </c>
      <c r="BB76" s="122">
        <f t="shared" si="13"/>
        <v>1</v>
      </c>
      <c r="BC76" s="123" t="e">
        <f>SUMIF(#REF!,#REF!, BB20:BB333)</f>
        <v>#REF!</v>
      </c>
      <c r="BD76" s="123">
        <f t="shared" si="14"/>
        <v>1</v>
      </c>
      <c r="BE76" s="123" t="e">
        <f>SUMIF(#REF!,#REF!, BD20:BD333)</f>
        <v>#REF!</v>
      </c>
      <c r="BF76" s="123">
        <f t="shared" si="15"/>
        <v>0</v>
      </c>
      <c r="BG76" s="123" t="e">
        <f>SUMIF(#REF!,#REF!, BF20:BF333)</f>
        <v>#REF!</v>
      </c>
      <c r="BH76" s="123" t="e" vm="2">
        <f t="shared" si="16"/>
        <v>#VALUE!</v>
      </c>
      <c r="BI76" s="124">
        <f>SUMIF(B20:B333, B76, BH20:BH333)</f>
        <v>0</v>
      </c>
      <c r="BJ76" s="125"/>
      <c r="BK76" s="99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1"/>
    </row>
    <row r="77" spans="1:82" x14ac:dyDescent="0.25">
      <c r="A77" s="75" t="s">
        <v>220</v>
      </c>
      <c r="B77" s="76"/>
      <c r="C77" s="77" t="s">
        <v>172</v>
      </c>
      <c r="D77" s="77" t="s">
        <v>219</v>
      </c>
      <c r="E77" s="78" t="s">
        <v>221</v>
      </c>
      <c r="F77" s="79" t="s">
        <v>118</v>
      </c>
      <c r="G77" s="80"/>
      <c r="H77" s="81" t="s">
        <v>118</v>
      </c>
      <c r="I77" s="79" t="s">
        <v>3</v>
      </c>
      <c r="J77" s="80" t="s">
        <v>51</v>
      </c>
      <c r="K77" s="82"/>
      <c r="L77" s="83"/>
      <c r="M77" s="84"/>
      <c r="N77" s="85">
        <v>41820</v>
      </c>
      <c r="O77" s="86">
        <v>44380</v>
      </c>
      <c r="P77" s="86">
        <v>46173</v>
      </c>
      <c r="Q77" s="87"/>
      <c r="R77" s="192">
        <v>0.09</v>
      </c>
      <c r="S77" s="85">
        <v>3764</v>
      </c>
      <c r="T77" s="86">
        <v>3994</v>
      </c>
      <c r="U77" s="86">
        <v>4156</v>
      </c>
      <c r="V77" s="87">
        <f t="shared" si="1"/>
        <v>0</v>
      </c>
      <c r="W77" s="89"/>
      <c r="X77" s="90"/>
      <c r="Y77" s="91" t="s">
        <v>80</v>
      </c>
      <c r="Z77" s="80" t="str">
        <f>'[2]Tier 1'!V77</f>
        <v>C</v>
      </c>
      <c r="AA77" s="80"/>
      <c r="AB77" s="80"/>
      <c r="AC77" s="80"/>
      <c r="AD77" s="81"/>
      <c r="AE77" s="85">
        <f>'[2]Tier 1'!W77</f>
        <v>5250</v>
      </c>
      <c r="AF77" s="86"/>
      <c r="AG77" s="86">
        <f>'[2]Tier 1'!X77</f>
        <v>5250</v>
      </c>
      <c r="AH77" s="86"/>
      <c r="AI77" s="86">
        <f>'[2]Tier 1'!Y77</f>
        <v>5250</v>
      </c>
      <c r="AJ77" s="86">
        <f t="shared" si="2"/>
        <v>4725</v>
      </c>
      <c r="AK77" s="86" t="e" vm="1">
        <f>VLOOKUP(A77,[1]_ScenarioData!$B$2:$FF$9999,-1,FALSE)</f>
        <v>#VALUE!</v>
      </c>
      <c r="AL77" s="87" t="e" vm="2">
        <f t="shared" si="3"/>
        <v>#VALUE!</v>
      </c>
      <c r="AM77" s="85">
        <f t="shared" si="17"/>
        <v>3764</v>
      </c>
      <c r="AN77" s="92">
        <f t="shared" si="18"/>
        <v>0.71699999999999997</v>
      </c>
      <c r="AO77" s="80" t="str">
        <f t="shared" si="19"/>
        <v>OK</v>
      </c>
      <c r="AP77" s="86">
        <f t="shared" si="20"/>
        <v>3994</v>
      </c>
      <c r="AQ77" s="92">
        <f t="shared" si="21"/>
        <v>0.76100000000000001</v>
      </c>
      <c r="AR77" s="80" t="str">
        <f t="shared" si="22"/>
        <v>OK</v>
      </c>
      <c r="AS77" s="86">
        <f t="shared" si="23"/>
        <v>4156</v>
      </c>
      <c r="AT77" s="92">
        <f t="shared" si="24"/>
        <v>0.79200000000000004</v>
      </c>
      <c r="AU77" s="93" t="str">
        <f t="shared" si="25"/>
        <v>OK</v>
      </c>
      <c r="AV77" s="86">
        <f t="shared" si="9"/>
        <v>0</v>
      </c>
      <c r="AW77" s="92" t="e" vm="2">
        <f t="shared" si="10"/>
        <v>#VALUE!</v>
      </c>
      <c r="AX77" s="94" t="e" vm="2">
        <f t="shared" si="11"/>
        <v>#VALUE!</v>
      </c>
      <c r="AY77" s="79"/>
      <c r="AZ77" s="80"/>
      <c r="BA77" s="84">
        <f t="shared" si="12"/>
        <v>0</v>
      </c>
      <c r="BB77" s="95">
        <f t="shared" si="13"/>
        <v>1</v>
      </c>
      <c r="BC77" s="96" t="e">
        <f>SUMIF(#REF!,#REF!, BB20:BB333)</f>
        <v>#REF!</v>
      </c>
      <c r="BD77" s="96">
        <f t="shared" si="14"/>
        <v>1</v>
      </c>
      <c r="BE77" s="96" t="e">
        <f>SUMIF(#REF!,#REF!, BD20:BD333)</f>
        <v>#REF!</v>
      </c>
      <c r="BF77" s="96">
        <f t="shared" si="15"/>
        <v>0</v>
      </c>
      <c r="BG77" s="96" t="e">
        <f>SUMIF(#REF!,#REF!, BF20:BF333)</f>
        <v>#REF!</v>
      </c>
      <c r="BH77" s="96" t="e" vm="2">
        <f t="shared" si="16"/>
        <v>#VALUE!</v>
      </c>
      <c r="BI77" s="97">
        <f>SUMIF(B20:B333, B77, BH20:BH333)</f>
        <v>0</v>
      </c>
      <c r="BJ77" s="98"/>
      <c r="BK77" s="99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1"/>
    </row>
    <row r="78" spans="1:82" x14ac:dyDescent="0.25">
      <c r="A78" s="102" t="s">
        <v>222</v>
      </c>
      <c r="B78" s="103"/>
      <c r="C78" s="104" t="s">
        <v>172</v>
      </c>
      <c r="D78" s="104" t="s">
        <v>221</v>
      </c>
      <c r="E78" s="105" t="s">
        <v>223</v>
      </c>
      <c r="F78" s="106" t="s">
        <v>118</v>
      </c>
      <c r="G78" s="107"/>
      <c r="H78" s="108" t="s">
        <v>109</v>
      </c>
      <c r="I78" s="106" t="s">
        <v>3</v>
      </c>
      <c r="J78" s="107" t="s">
        <v>51</v>
      </c>
      <c r="K78" s="109"/>
      <c r="L78" s="110"/>
      <c r="M78" s="111"/>
      <c r="N78" s="112">
        <v>41820</v>
      </c>
      <c r="O78" s="113">
        <v>44380</v>
      </c>
      <c r="P78" s="113">
        <v>46173</v>
      </c>
      <c r="Q78" s="114"/>
      <c r="R78" s="193">
        <v>0.09</v>
      </c>
      <c r="S78" s="112">
        <v>3764</v>
      </c>
      <c r="T78" s="113">
        <v>3994</v>
      </c>
      <c r="U78" s="113">
        <v>4156</v>
      </c>
      <c r="V78" s="114">
        <f t="shared" si="1"/>
        <v>0</v>
      </c>
      <c r="W78" s="116"/>
      <c r="X78" s="117"/>
      <c r="Y78" s="118" t="s">
        <v>80</v>
      </c>
      <c r="Z78" s="107" t="str">
        <f>'[2]Tier 1'!V78</f>
        <v>C</v>
      </c>
      <c r="AA78" s="107"/>
      <c r="AB78" s="107"/>
      <c r="AC78" s="107"/>
      <c r="AD78" s="108"/>
      <c r="AE78" s="112">
        <f>'[2]Tier 1'!W78</f>
        <v>5250</v>
      </c>
      <c r="AF78" s="113"/>
      <c r="AG78" s="113">
        <f>'[2]Tier 1'!X78</f>
        <v>5250</v>
      </c>
      <c r="AH78" s="113"/>
      <c r="AI78" s="113">
        <f>'[2]Tier 1'!Y78</f>
        <v>5250</v>
      </c>
      <c r="AJ78" s="113">
        <f t="shared" si="2"/>
        <v>4725</v>
      </c>
      <c r="AK78" s="113" t="e" vm="1">
        <f>VLOOKUP(A78,[1]_ScenarioData!$B$2:$FF$9999,-1,FALSE)</f>
        <v>#VALUE!</v>
      </c>
      <c r="AL78" s="114" t="e" vm="2">
        <f t="shared" si="3"/>
        <v>#VALUE!</v>
      </c>
      <c r="AM78" s="112">
        <f t="shared" si="17"/>
        <v>3764</v>
      </c>
      <c r="AN78" s="119">
        <f t="shared" si="18"/>
        <v>0.71699999999999997</v>
      </c>
      <c r="AO78" s="107" t="str">
        <f t="shared" si="19"/>
        <v>OK</v>
      </c>
      <c r="AP78" s="113">
        <f t="shared" si="20"/>
        <v>3994</v>
      </c>
      <c r="AQ78" s="119">
        <f t="shared" si="21"/>
        <v>0.76100000000000001</v>
      </c>
      <c r="AR78" s="107" t="str">
        <f t="shared" si="22"/>
        <v>OK</v>
      </c>
      <c r="AS78" s="113">
        <f t="shared" si="23"/>
        <v>4156</v>
      </c>
      <c r="AT78" s="119">
        <f t="shared" si="24"/>
        <v>0.79200000000000004</v>
      </c>
      <c r="AU78" s="120" t="str">
        <f t="shared" si="25"/>
        <v>OK</v>
      </c>
      <c r="AV78" s="113">
        <f t="shared" si="9"/>
        <v>0</v>
      </c>
      <c r="AW78" s="119" t="e" vm="2">
        <f t="shared" si="10"/>
        <v>#VALUE!</v>
      </c>
      <c r="AX78" s="121" t="e" vm="2">
        <f t="shared" si="11"/>
        <v>#VALUE!</v>
      </c>
      <c r="AY78" s="106"/>
      <c r="AZ78" s="107"/>
      <c r="BA78" s="111">
        <f t="shared" si="12"/>
        <v>0</v>
      </c>
      <c r="BB78" s="122">
        <f t="shared" si="13"/>
        <v>1</v>
      </c>
      <c r="BC78" s="123" t="e">
        <f>SUMIF(#REF!,#REF!, BB20:BB333)</f>
        <v>#REF!</v>
      </c>
      <c r="BD78" s="123">
        <f t="shared" si="14"/>
        <v>1</v>
      </c>
      <c r="BE78" s="123" t="e">
        <f>SUMIF(#REF!,#REF!, BD20:BD333)</f>
        <v>#REF!</v>
      </c>
      <c r="BF78" s="123">
        <f t="shared" si="15"/>
        <v>0</v>
      </c>
      <c r="BG78" s="123" t="e">
        <f>SUMIF(#REF!,#REF!, BF20:BF333)</f>
        <v>#REF!</v>
      </c>
      <c r="BH78" s="123" t="e" vm="2">
        <f t="shared" si="16"/>
        <v>#VALUE!</v>
      </c>
      <c r="BI78" s="124">
        <f>SUMIF(B20:B333, B78, BH20:BH333)</f>
        <v>0</v>
      </c>
      <c r="BJ78" s="125"/>
      <c r="BK78" s="99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1"/>
    </row>
    <row r="79" spans="1:82" x14ac:dyDescent="0.25">
      <c r="A79" s="75" t="s">
        <v>224</v>
      </c>
      <c r="B79" s="76"/>
      <c r="C79" s="77" t="s">
        <v>172</v>
      </c>
      <c r="D79" s="77" t="s">
        <v>223</v>
      </c>
      <c r="E79" s="78" t="s">
        <v>103</v>
      </c>
      <c r="F79" s="79" t="s">
        <v>118</v>
      </c>
      <c r="G79" s="80"/>
      <c r="H79" s="81" t="s">
        <v>109</v>
      </c>
      <c r="I79" s="79" t="s">
        <v>3</v>
      </c>
      <c r="J79" s="80" t="s">
        <v>51</v>
      </c>
      <c r="K79" s="82"/>
      <c r="L79" s="83"/>
      <c r="M79" s="84"/>
      <c r="N79" s="85">
        <v>34170</v>
      </c>
      <c r="O79" s="86">
        <v>36261</v>
      </c>
      <c r="P79" s="86">
        <v>37726</v>
      </c>
      <c r="Q79" s="87"/>
      <c r="R79" s="192">
        <v>0.09</v>
      </c>
      <c r="S79" s="85">
        <v>3075</v>
      </c>
      <c r="T79" s="86">
        <v>3264</v>
      </c>
      <c r="U79" s="86">
        <v>3395</v>
      </c>
      <c r="V79" s="87">
        <f t="shared" si="1"/>
        <v>0</v>
      </c>
      <c r="W79" s="89"/>
      <c r="X79" s="90"/>
      <c r="Y79" s="91" t="s">
        <v>80</v>
      </c>
      <c r="Z79" s="80" t="str">
        <f>'[2]Tier 1'!V79</f>
        <v>C</v>
      </c>
      <c r="AA79" s="80"/>
      <c r="AB79" s="80"/>
      <c r="AC79" s="80"/>
      <c r="AD79" s="81"/>
      <c r="AE79" s="85">
        <f>'[2]Tier 1'!W79</f>
        <v>5250</v>
      </c>
      <c r="AF79" s="86"/>
      <c r="AG79" s="86">
        <f>'[2]Tier 1'!X79</f>
        <v>5250</v>
      </c>
      <c r="AH79" s="86"/>
      <c r="AI79" s="86">
        <f>'[2]Tier 1'!Y79</f>
        <v>5250</v>
      </c>
      <c r="AJ79" s="86">
        <f t="shared" si="2"/>
        <v>4725</v>
      </c>
      <c r="AK79" s="86" t="e" vm="1">
        <f>VLOOKUP(A79,[1]_ScenarioData!$B$2:$FF$9999,-1,FALSE)</f>
        <v>#VALUE!</v>
      </c>
      <c r="AL79" s="87" t="e" vm="2">
        <f t="shared" si="3"/>
        <v>#VALUE!</v>
      </c>
      <c r="AM79" s="85">
        <f t="shared" si="17"/>
        <v>3075</v>
      </c>
      <c r="AN79" s="92">
        <f t="shared" si="18"/>
        <v>0.58599999999999997</v>
      </c>
      <c r="AO79" s="80" t="str">
        <f t="shared" si="19"/>
        <v>OK</v>
      </c>
      <c r="AP79" s="86">
        <f t="shared" si="20"/>
        <v>3264</v>
      </c>
      <c r="AQ79" s="92">
        <f t="shared" si="21"/>
        <v>0.622</v>
      </c>
      <c r="AR79" s="80" t="str">
        <f t="shared" si="22"/>
        <v>OK</v>
      </c>
      <c r="AS79" s="86">
        <f t="shared" si="23"/>
        <v>3395</v>
      </c>
      <c r="AT79" s="92">
        <f t="shared" si="24"/>
        <v>0.64700000000000002</v>
      </c>
      <c r="AU79" s="93" t="str">
        <f t="shared" si="25"/>
        <v>OK</v>
      </c>
      <c r="AV79" s="86">
        <f t="shared" si="9"/>
        <v>0</v>
      </c>
      <c r="AW79" s="92" t="e" vm="2">
        <f t="shared" si="10"/>
        <v>#VALUE!</v>
      </c>
      <c r="AX79" s="94" t="e" vm="2">
        <f t="shared" si="11"/>
        <v>#VALUE!</v>
      </c>
      <c r="AY79" s="79"/>
      <c r="AZ79" s="80"/>
      <c r="BA79" s="84">
        <f t="shared" si="12"/>
        <v>0</v>
      </c>
      <c r="BB79" s="95">
        <f t="shared" si="13"/>
        <v>1</v>
      </c>
      <c r="BC79" s="96" t="e">
        <f>SUMIF(#REF!,#REF!, BB20:BB333)</f>
        <v>#REF!</v>
      </c>
      <c r="BD79" s="96">
        <f t="shared" si="14"/>
        <v>1</v>
      </c>
      <c r="BE79" s="96" t="e">
        <f>SUMIF(#REF!,#REF!, BD20:BD333)</f>
        <v>#REF!</v>
      </c>
      <c r="BF79" s="96">
        <f t="shared" si="15"/>
        <v>0</v>
      </c>
      <c r="BG79" s="96" t="e">
        <f>SUMIF(#REF!,#REF!, BF20:BF333)</f>
        <v>#REF!</v>
      </c>
      <c r="BH79" s="96" t="e" vm="2">
        <f t="shared" si="16"/>
        <v>#VALUE!</v>
      </c>
      <c r="BI79" s="97">
        <f>SUMIF(B20:B333, B79, BH20:BH333)</f>
        <v>0</v>
      </c>
      <c r="BJ79" s="98"/>
      <c r="BK79" s="99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1"/>
    </row>
    <row r="80" spans="1:82" x14ac:dyDescent="0.25">
      <c r="A80" s="102" t="s">
        <v>225</v>
      </c>
      <c r="B80" s="103"/>
      <c r="C80" s="104" t="s">
        <v>172</v>
      </c>
      <c r="D80" s="104" t="s">
        <v>103</v>
      </c>
      <c r="E80" s="105" t="s">
        <v>226</v>
      </c>
      <c r="F80" s="106" t="s">
        <v>109</v>
      </c>
      <c r="G80" s="107"/>
      <c r="H80" s="108" t="s">
        <v>109</v>
      </c>
      <c r="I80" s="106" t="s">
        <v>3</v>
      </c>
      <c r="J80" s="107" t="s">
        <v>51</v>
      </c>
      <c r="K80" s="109"/>
      <c r="L80" s="110"/>
      <c r="M80" s="111"/>
      <c r="N80" s="112">
        <v>34170</v>
      </c>
      <c r="O80" s="113">
        <v>36261</v>
      </c>
      <c r="P80" s="113">
        <v>37726</v>
      </c>
      <c r="Q80" s="114"/>
      <c r="R80" s="193">
        <v>0.09</v>
      </c>
      <c r="S80" s="112">
        <v>3075</v>
      </c>
      <c r="T80" s="113">
        <v>3264</v>
      </c>
      <c r="U80" s="113">
        <v>3395</v>
      </c>
      <c r="V80" s="114">
        <f t="shared" si="1"/>
        <v>0</v>
      </c>
      <c r="W80" s="116"/>
      <c r="X80" s="117"/>
      <c r="Y80" s="118" t="s">
        <v>80</v>
      </c>
      <c r="Z80" s="107" t="str">
        <f>'[2]Tier 1'!V80</f>
        <v>C</v>
      </c>
      <c r="AA80" s="107"/>
      <c r="AB80" s="107"/>
      <c r="AC80" s="107"/>
      <c r="AD80" s="108"/>
      <c r="AE80" s="112">
        <f>'[2]Tier 1'!W80</f>
        <v>4730</v>
      </c>
      <c r="AF80" s="113"/>
      <c r="AG80" s="113">
        <f>'[2]Tier 1'!X80</f>
        <v>4730</v>
      </c>
      <c r="AH80" s="113"/>
      <c r="AI80" s="113">
        <f>'[2]Tier 1'!Y80</f>
        <v>4730</v>
      </c>
      <c r="AJ80" s="113">
        <f t="shared" si="2"/>
        <v>4257</v>
      </c>
      <c r="AK80" s="113" t="e" vm="1">
        <f>VLOOKUP(A80,[1]_ScenarioData!$B$2:$FF$9999,-1,FALSE)</f>
        <v>#VALUE!</v>
      </c>
      <c r="AL80" s="114" t="e" vm="2">
        <f t="shared" si="3"/>
        <v>#VALUE!</v>
      </c>
      <c r="AM80" s="112">
        <f t="shared" si="17"/>
        <v>3075</v>
      </c>
      <c r="AN80" s="119">
        <f t="shared" si="18"/>
        <v>0.65</v>
      </c>
      <c r="AO80" s="107" t="str">
        <f t="shared" si="19"/>
        <v>OK</v>
      </c>
      <c r="AP80" s="113">
        <f t="shared" si="20"/>
        <v>3264</v>
      </c>
      <c r="AQ80" s="119">
        <f t="shared" si="21"/>
        <v>0.69</v>
      </c>
      <c r="AR80" s="107" t="str">
        <f t="shared" si="22"/>
        <v>OK</v>
      </c>
      <c r="AS80" s="113">
        <f t="shared" si="23"/>
        <v>3395</v>
      </c>
      <c r="AT80" s="119">
        <f t="shared" si="24"/>
        <v>0.71799999999999997</v>
      </c>
      <c r="AU80" s="120" t="str">
        <f t="shared" si="25"/>
        <v>OK</v>
      </c>
      <c r="AV80" s="113">
        <f t="shared" si="9"/>
        <v>0</v>
      </c>
      <c r="AW80" s="119" t="e" vm="2">
        <f t="shared" si="10"/>
        <v>#VALUE!</v>
      </c>
      <c r="AX80" s="121" t="e" vm="2">
        <f t="shared" si="11"/>
        <v>#VALUE!</v>
      </c>
      <c r="AY80" s="106"/>
      <c r="AZ80" s="107"/>
      <c r="BA80" s="111">
        <f t="shared" si="12"/>
        <v>0</v>
      </c>
      <c r="BB80" s="122">
        <f t="shared" si="13"/>
        <v>1</v>
      </c>
      <c r="BC80" s="123" t="e">
        <f>SUMIF(#REF!,#REF!, BB20:BB333)</f>
        <v>#REF!</v>
      </c>
      <c r="BD80" s="123">
        <f t="shared" si="14"/>
        <v>1</v>
      </c>
      <c r="BE80" s="123" t="e">
        <f>SUMIF(#REF!,#REF!, BD20:BD333)</f>
        <v>#REF!</v>
      </c>
      <c r="BF80" s="123">
        <f t="shared" si="15"/>
        <v>0</v>
      </c>
      <c r="BG80" s="123" t="e">
        <f>SUMIF(#REF!,#REF!, BF20:BF333)</f>
        <v>#REF!</v>
      </c>
      <c r="BH80" s="123" t="e" vm="2">
        <f t="shared" si="16"/>
        <v>#VALUE!</v>
      </c>
      <c r="BI80" s="124">
        <f>SUMIF(B20:B333, B80, BH20:BH333)</f>
        <v>0</v>
      </c>
      <c r="BJ80" s="125"/>
      <c r="BK80" s="99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1"/>
    </row>
    <row r="81" spans="1:82" x14ac:dyDescent="0.25">
      <c r="A81" s="75" t="s">
        <v>227</v>
      </c>
      <c r="B81" s="76"/>
      <c r="C81" s="77" t="s">
        <v>172</v>
      </c>
      <c r="D81" s="77" t="s">
        <v>226</v>
      </c>
      <c r="E81" s="78" t="s">
        <v>228</v>
      </c>
      <c r="F81" s="79" t="s">
        <v>109</v>
      </c>
      <c r="G81" s="80"/>
      <c r="H81" s="81" t="s">
        <v>109</v>
      </c>
      <c r="I81" s="79" t="s">
        <v>3</v>
      </c>
      <c r="J81" s="80" t="s">
        <v>51</v>
      </c>
      <c r="K81" s="82"/>
      <c r="L81" s="83"/>
      <c r="M81" s="84"/>
      <c r="N81" s="85">
        <v>22549</v>
      </c>
      <c r="O81" s="86">
        <v>23929</v>
      </c>
      <c r="P81" s="86">
        <v>24896</v>
      </c>
      <c r="Q81" s="87"/>
      <c r="R81" s="192">
        <v>0.09</v>
      </c>
      <c r="S81" s="85">
        <v>2029</v>
      </c>
      <c r="T81" s="86">
        <v>2154</v>
      </c>
      <c r="U81" s="86">
        <v>2241</v>
      </c>
      <c r="V81" s="87">
        <f t="shared" si="1"/>
        <v>0</v>
      </c>
      <c r="W81" s="89"/>
      <c r="X81" s="90"/>
      <c r="Y81" s="91" t="s">
        <v>80</v>
      </c>
      <c r="Z81" s="80" t="str">
        <f>'[2]Tier 1'!V81</f>
        <v>C</v>
      </c>
      <c r="AA81" s="80"/>
      <c r="AB81" s="80"/>
      <c r="AC81" s="80"/>
      <c r="AD81" s="81"/>
      <c r="AE81" s="85">
        <f>'[2]Tier 1'!W81</f>
        <v>4730</v>
      </c>
      <c r="AF81" s="86"/>
      <c r="AG81" s="86">
        <f>'[2]Tier 1'!X81</f>
        <v>4730</v>
      </c>
      <c r="AH81" s="86"/>
      <c r="AI81" s="86">
        <f>'[2]Tier 1'!Y81</f>
        <v>4730</v>
      </c>
      <c r="AJ81" s="86">
        <f t="shared" si="2"/>
        <v>4257</v>
      </c>
      <c r="AK81" s="86" t="e" vm="1">
        <f>VLOOKUP(A81,[1]_ScenarioData!$B$2:$FF$9999,-1,FALSE)</f>
        <v>#VALUE!</v>
      </c>
      <c r="AL81" s="87" t="e" vm="2">
        <f t="shared" si="3"/>
        <v>#VALUE!</v>
      </c>
      <c r="AM81" s="85">
        <f t="shared" si="17"/>
        <v>2029</v>
      </c>
      <c r="AN81" s="92">
        <f t="shared" si="18"/>
        <v>0.42899999999999999</v>
      </c>
      <c r="AO81" s="80" t="str">
        <f t="shared" si="19"/>
        <v>OK</v>
      </c>
      <c r="AP81" s="86">
        <f t="shared" si="20"/>
        <v>2154</v>
      </c>
      <c r="AQ81" s="92">
        <f t="shared" si="21"/>
        <v>0.45500000000000002</v>
      </c>
      <c r="AR81" s="80" t="str">
        <f t="shared" si="22"/>
        <v>OK</v>
      </c>
      <c r="AS81" s="86">
        <f t="shared" si="23"/>
        <v>2241</v>
      </c>
      <c r="AT81" s="92">
        <f t="shared" si="24"/>
        <v>0.47399999999999998</v>
      </c>
      <c r="AU81" s="93" t="str">
        <f t="shared" si="25"/>
        <v>OK</v>
      </c>
      <c r="AV81" s="86">
        <f t="shared" si="9"/>
        <v>0</v>
      </c>
      <c r="AW81" s="92" t="e" vm="2">
        <f t="shared" si="10"/>
        <v>#VALUE!</v>
      </c>
      <c r="AX81" s="94" t="e" vm="2">
        <f t="shared" si="11"/>
        <v>#VALUE!</v>
      </c>
      <c r="AY81" s="79"/>
      <c r="AZ81" s="80"/>
      <c r="BA81" s="84">
        <f t="shared" si="12"/>
        <v>0</v>
      </c>
      <c r="BB81" s="95">
        <f t="shared" si="13"/>
        <v>1</v>
      </c>
      <c r="BC81" s="96" t="e">
        <f>SUMIF(#REF!,#REF!, BB20:BB333)</f>
        <v>#REF!</v>
      </c>
      <c r="BD81" s="96">
        <f t="shared" si="14"/>
        <v>1</v>
      </c>
      <c r="BE81" s="96" t="e">
        <f>SUMIF(#REF!,#REF!, BD20:BD333)</f>
        <v>#REF!</v>
      </c>
      <c r="BF81" s="96">
        <f t="shared" si="15"/>
        <v>0</v>
      </c>
      <c r="BG81" s="96" t="e">
        <f>SUMIF(#REF!,#REF!, BF20:BF333)</f>
        <v>#REF!</v>
      </c>
      <c r="BH81" s="96" t="e" vm="2">
        <f t="shared" si="16"/>
        <v>#VALUE!</v>
      </c>
      <c r="BI81" s="97">
        <f>SUMIF(B20:B333, B81, BH20:BH333)</f>
        <v>0</v>
      </c>
      <c r="BJ81" s="98"/>
      <c r="BK81" s="99"/>
      <c r="BL81" s="100"/>
      <c r="BM81" s="100"/>
      <c r="BN81" s="100"/>
      <c r="BO81" s="100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1"/>
    </row>
    <row r="82" spans="1:82" x14ac:dyDescent="0.25">
      <c r="A82" s="102" t="s">
        <v>229</v>
      </c>
      <c r="B82" s="103"/>
      <c r="C82" s="104" t="s">
        <v>172</v>
      </c>
      <c r="D82" s="104" t="s">
        <v>228</v>
      </c>
      <c r="E82" s="105" t="s">
        <v>230</v>
      </c>
      <c r="F82" s="106" t="s">
        <v>109</v>
      </c>
      <c r="G82" s="107"/>
      <c r="H82" s="108" t="s">
        <v>109</v>
      </c>
      <c r="I82" s="106" t="s">
        <v>3</v>
      </c>
      <c r="J82" s="107" t="s">
        <v>51</v>
      </c>
      <c r="K82" s="109"/>
      <c r="L82" s="110"/>
      <c r="M82" s="111"/>
      <c r="N82" s="112">
        <v>44118</v>
      </c>
      <c r="O82" s="113">
        <v>46818</v>
      </c>
      <c r="P82" s="113">
        <v>48709</v>
      </c>
      <c r="Q82" s="114"/>
      <c r="R82" s="193">
        <v>0.09</v>
      </c>
      <c r="S82" s="112">
        <v>3971</v>
      </c>
      <c r="T82" s="113">
        <v>4214</v>
      </c>
      <c r="U82" s="113">
        <v>4384</v>
      </c>
      <c r="V82" s="114">
        <f t="shared" si="1"/>
        <v>0</v>
      </c>
      <c r="W82" s="116"/>
      <c r="X82" s="117"/>
      <c r="Y82" s="118" t="s">
        <v>80</v>
      </c>
      <c r="Z82" s="107" t="str">
        <f>'[2]Tier 1'!V82</f>
        <v>C</v>
      </c>
      <c r="AA82" s="107"/>
      <c r="AB82" s="107"/>
      <c r="AC82" s="107"/>
      <c r="AD82" s="108"/>
      <c r="AE82" s="112">
        <f>'[2]Tier 1'!W82</f>
        <v>4730</v>
      </c>
      <c r="AF82" s="113"/>
      <c r="AG82" s="113">
        <f>'[2]Tier 1'!X82</f>
        <v>4730</v>
      </c>
      <c r="AH82" s="113"/>
      <c r="AI82" s="113">
        <f>'[2]Tier 1'!Y82</f>
        <v>4730</v>
      </c>
      <c r="AJ82" s="113">
        <f t="shared" si="2"/>
        <v>4257</v>
      </c>
      <c r="AK82" s="113" t="e">
        <f>VLOOKUP(A82,[1]_ScenarioData!$B$2:$FF$9999,-1,FALSE)</f>
        <v>#N/A</v>
      </c>
      <c r="AL82" s="114" t="e">
        <f t="shared" si="3"/>
        <v>#N/A</v>
      </c>
      <c r="AM82" s="112">
        <f t="shared" si="17"/>
        <v>3971</v>
      </c>
      <c r="AN82" s="119">
        <f t="shared" si="18"/>
        <v>0.84</v>
      </c>
      <c r="AO82" s="107" t="str">
        <f t="shared" si="19"/>
        <v>OK</v>
      </c>
      <c r="AP82" s="113">
        <f t="shared" si="20"/>
        <v>4214</v>
      </c>
      <c r="AQ82" s="119">
        <f t="shared" si="21"/>
        <v>0.89100000000000001</v>
      </c>
      <c r="AR82" s="107" t="str">
        <f t="shared" si="22"/>
        <v>OK</v>
      </c>
      <c r="AS82" s="113">
        <f t="shared" si="23"/>
        <v>4384</v>
      </c>
      <c r="AT82" s="119">
        <f t="shared" si="24"/>
        <v>0.92700000000000005</v>
      </c>
      <c r="AU82" s="120" t="str">
        <f t="shared" si="25"/>
        <v>OK</v>
      </c>
      <c r="AV82" s="113">
        <f t="shared" si="9"/>
        <v>0</v>
      </c>
      <c r="AW82" s="119" t="e">
        <f t="shared" si="10"/>
        <v>#N/A</v>
      </c>
      <c r="AX82" s="121" t="e">
        <f t="shared" si="11"/>
        <v>#N/A</v>
      </c>
      <c r="AY82" s="106"/>
      <c r="AZ82" s="107"/>
      <c r="BA82" s="111">
        <f t="shared" si="12"/>
        <v>0</v>
      </c>
      <c r="BB82" s="122">
        <f t="shared" si="13"/>
        <v>1</v>
      </c>
      <c r="BC82" s="123" t="e">
        <f>SUMIF(#REF!,#REF!, BB20:BB333)</f>
        <v>#REF!</v>
      </c>
      <c r="BD82" s="123">
        <f t="shared" si="14"/>
        <v>1</v>
      </c>
      <c r="BE82" s="123" t="e">
        <f>SUMIF(#REF!,#REF!, BD20:BD333)</f>
        <v>#REF!</v>
      </c>
      <c r="BF82" s="123">
        <f t="shared" si="15"/>
        <v>1</v>
      </c>
      <c r="BG82" s="123" t="e">
        <f>SUMIF(#REF!,#REF!, BF20:BF333)</f>
        <v>#REF!</v>
      </c>
      <c r="BH82" s="123" t="e">
        <f t="shared" si="16"/>
        <v>#N/A</v>
      </c>
      <c r="BI82" s="124">
        <f>SUMIF(B20:B333, B82, BH20:BH333)</f>
        <v>0</v>
      </c>
      <c r="BJ82" s="125"/>
      <c r="BK82" s="99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1"/>
    </row>
    <row r="83" spans="1:82" x14ac:dyDescent="0.25">
      <c r="A83" s="75" t="s">
        <v>231</v>
      </c>
      <c r="B83" s="76"/>
      <c r="C83" s="77" t="s">
        <v>172</v>
      </c>
      <c r="D83" s="77" t="s">
        <v>230</v>
      </c>
      <c r="E83" s="78" t="s">
        <v>232</v>
      </c>
      <c r="F83" s="79" t="s">
        <v>109</v>
      </c>
      <c r="G83" s="80"/>
      <c r="H83" s="81" t="s">
        <v>109</v>
      </c>
      <c r="I83" s="79" t="s">
        <v>3</v>
      </c>
      <c r="J83" s="80" t="s">
        <v>51</v>
      </c>
      <c r="K83" s="82"/>
      <c r="L83" s="83"/>
      <c r="M83" s="84"/>
      <c r="N83" s="85">
        <v>15700</v>
      </c>
      <c r="O83" s="86">
        <v>17205</v>
      </c>
      <c r="P83" s="86">
        <v>18209</v>
      </c>
      <c r="Q83" s="87"/>
      <c r="R83" s="192">
        <v>0.09</v>
      </c>
      <c r="S83" s="85">
        <v>1413</v>
      </c>
      <c r="T83" s="86">
        <v>1548</v>
      </c>
      <c r="U83" s="86">
        <v>1639</v>
      </c>
      <c r="V83" s="87">
        <f t="shared" si="1"/>
        <v>0</v>
      </c>
      <c r="W83" s="89"/>
      <c r="X83" s="90"/>
      <c r="Y83" s="91" t="s">
        <v>80</v>
      </c>
      <c r="Z83" s="80" t="str">
        <f>'[2]Tier 1'!V83</f>
        <v>C</v>
      </c>
      <c r="AA83" s="80"/>
      <c r="AB83" s="80"/>
      <c r="AC83" s="80"/>
      <c r="AD83" s="81"/>
      <c r="AE83" s="85">
        <f>'[2]Tier 1'!W83</f>
        <v>4730</v>
      </c>
      <c r="AF83" s="86"/>
      <c r="AG83" s="86">
        <f>'[2]Tier 1'!X83</f>
        <v>4730</v>
      </c>
      <c r="AH83" s="86"/>
      <c r="AI83" s="86">
        <f>'[2]Tier 1'!Y83</f>
        <v>4730</v>
      </c>
      <c r="AJ83" s="86">
        <f t="shared" si="2"/>
        <v>4257</v>
      </c>
      <c r="AK83" s="86" t="e">
        <f>VLOOKUP(A83,[1]_ScenarioData!$B$2:$FF$9999,-1,FALSE)</f>
        <v>#N/A</v>
      </c>
      <c r="AL83" s="87" t="e">
        <f t="shared" si="3"/>
        <v>#N/A</v>
      </c>
      <c r="AM83" s="85">
        <f t="shared" si="17"/>
        <v>1413</v>
      </c>
      <c r="AN83" s="92">
        <f t="shared" si="18"/>
        <v>0.29899999999999999</v>
      </c>
      <c r="AO83" s="80" t="str">
        <f t="shared" si="19"/>
        <v>OK</v>
      </c>
      <c r="AP83" s="86">
        <f t="shared" si="20"/>
        <v>1548</v>
      </c>
      <c r="AQ83" s="92">
        <f t="shared" si="21"/>
        <v>0.32700000000000001</v>
      </c>
      <c r="AR83" s="80" t="str">
        <f t="shared" si="22"/>
        <v>OK</v>
      </c>
      <c r="AS83" s="86">
        <f t="shared" si="23"/>
        <v>1639</v>
      </c>
      <c r="AT83" s="92">
        <f t="shared" si="24"/>
        <v>0.34699999999999998</v>
      </c>
      <c r="AU83" s="93" t="str">
        <f t="shared" si="25"/>
        <v>OK</v>
      </c>
      <c r="AV83" s="86">
        <f t="shared" si="9"/>
        <v>0</v>
      </c>
      <c r="AW83" s="92" t="e">
        <f t="shared" si="10"/>
        <v>#N/A</v>
      </c>
      <c r="AX83" s="94" t="e">
        <f t="shared" si="11"/>
        <v>#N/A</v>
      </c>
      <c r="AY83" s="79"/>
      <c r="AZ83" s="80"/>
      <c r="BA83" s="84">
        <f t="shared" si="12"/>
        <v>0</v>
      </c>
      <c r="BB83" s="95">
        <f t="shared" si="13"/>
        <v>1</v>
      </c>
      <c r="BC83" s="96" t="e">
        <f>SUMIF(#REF!,#REF!, BB20:BB333)</f>
        <v>#REF!</v>
      </c>
      <c r="BD83" s="96">
        <f t="shared" si="14"/>
        <v>1</v>
      </c>
      <c r="BE83" s="96" t="e">
        <f>SUMIF(#REF!,#REF!, BD20:BD333)</f>
        <v>#REF!</v>
      </c>
      <c r="BF83" s="96">
        <f t="shared" si="15"/>
        <v>0</v>
      </c>
      <c r="BG83" s="96" t="e">
        <f>SUMIF(#REF!,#REF!, BF20:BF333)</f>
        <v>#REF!</v>
      </c>
      <c r="BH83" s="96" t="e">
        <f t="shared" si="16"/>
        <v>#N/A</v>
      </c>
      <c r="BI83" s="97">
        <f>SUMIF(B20:B333, B83, BH20:BH333)</f>
        <v>0</v>
      </c>
      <c r="BJ83" s="98"/>
      <c r="BK83" s="99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1"/>
    </row>
    <row r="84" spans="1:82" x14ac:dyDescent="0.25">
      <c r="A84" s="102" t="s">
        <v>233</v>
      </c>
      <c r="B84" s="103"/>
      <c r="C84" s="104" t="s">
        <v>172</v>
      </c>
      <c r="D84" s="104" t="s">
        <v>232</v>
      </c>
      <c r="E84" s="105" t="s">
        <v>234</v>
      </c>
      <c r="F84" s="106" t="s">
        <v>109</v>
      </c>
      <c r="G84" s="107"/>
      <c r="H84" s="108" t="s">
        <v>109</v>
      </c>
      <c r="I84" s="106" t="s">
        <v>3</v>
      </c>
      <c r="J84" s="107" t="s">
        <v>51</v>
      </c>
      <c r="K84" s="109"/>
      <c r="L84" s="110"/>
      <c r="M84" s="111"/>
      <c r="N84" s="112">
        <v>14314</v>
      </c>
      <c r="O84" s="113">
        <v>15190</v>
      </c>
      <c r="P84" s="113">
        <v>15804</v>
      </c>
      <c r="Q84" s="114"/>
      <c r="R84" s="193">
        <v>0.09</v>
      </c>
      <c r="S84" s="112">
        <v>1288</v>
      </c>
      <c r="T84" s="113">
        <v>1367</v>
      </c>
      <c r="U84" s="113">
        <v>1422</v>
      </c>
      <c r="V84" s="114">
        <f t="shared" ref="V84:V147" si="26">ROUND(R84*Q84,0)</f>
        <v>0</v>
      </c>
      <c r="W84" s="116"/>
      <c r="X84" s="117"/>
      <c r="Y84" s="118" t="s">
        <v>80</v>
      </c>
      <c r="Z84" s="107" t="str">
        <f>'[2]Tier 1'!V84</f>
        <v>C</v>
      </c>
      <c r="AA84" s="107"/>
      <c r="AB84" s="107"/>
      <c r="AC84" s="107"/>
      <c r="AD84" s="108"/>
      <c r="AE84" s="112">
        <f>'[2]Tier 1'!W84</f>
        <v>4490</v>
      </c>
      <c r="AF84" s="113"/>
      <c r="AG84" s="113">
        <f>'[2]Tier 1'!X84</f>
        <v>4490</v>
      </c>
      <c r="AH84" s="113"/>
      <c r="AI84" s="113">
        <f>'[2]Tier 1'!Y84</f>
        <v>4490</v>
      </c>
      <c r="AJ84" s="113">
        <f t="shared" ref="AJ84:AJ147" si="27">AI84 * 0.9</f>
        <v>4041</v>
      </c>
      <c r="AK84" s="113" t="e" vm="1">
        <f>VLOOKUP(A84,[1]_ScenarioData!$B$2:$FF$9999,-1,FALSE)</f>
        <v>#VALUE!</v>
      </c>
      <c r="AL84" s="114" t="e" vm="2">
        <f t="shared" ref="AL84:AL147" si="28">AK84 * 0.9</f>
        <v>#VALUE!</v>
      </c>
      <c r="AM84" s="112">
        <f t="shared" si="17"/>
        <v>1288</v>
      </c>
      <c r="AN84" s="119">
        <f t="shared" si="18"/>
        <v>0.28699999999999998</v>
      </c>
      <c r="AO84" s="107" t="str">
        <f t="shared" si="19"/>
        <v>OK</v>
      </c>
      <c r="AP84" s="113">
        <f t="shared" si="20"/>
        <v>1367</v>
      </c>
      <c r="AQ84" s="119">
        <f t="shared" si="21"/>
        <v>0.30399999999999999</v>
      </c>
      <c r="AR84" s="107" t="str">
        <f t="shared" si="22"/>
        <v>OK</v>
      </c>
      <c r="AS84" s="113">
        <f t="shared" si="23"/>
        <v>1422</v>
      </c>
      <c r="AT84" s="119">
        <f t="shared" si="24"/>
        <v>0.317</v>
      </c>
      <c r="AU84" s="120" t="str">
        <f t="shared" si="25"/>
        <v>OK</v>
      </c>
      <c r="AV84" s="113">
        <f t="shared" ref="AV84:AV147" si="29">V84+W84</f>
        <v>0</v>
      </c>
      <c r="AW84" s="119" t="e" vm="2">
        <f t="shared" ref="AW84:AW147" si="30">IF(AK84&gt;0, ROUND(AV84/AK84,3),0)</f>
        <v>#VALUE!</v>
      </c>
      <c r="AX84" s="121" t="e" vm="2">
        <f t="shared" ref="AX84:AX147" si="31">IF(AND(V84=0, AV84&gt;0), "DATA1", IF(OR(AV84&gt;AL84,BI84&gt;0), IF(Y84="CONC. (ART-PLAN)", "STUDY 1", "STUDY 2"), "OK"))</f>
        <v>#VALUE!</v>
      </c>
      <c r="AY84" s="106"/>
      <c r="AZ84" s="107"/>
      <c r="BA84" s="111">
        <f t="shared" ref="BA84:BA147" si="32">IF(AG84&gt;0, X84/AG84, 0)</f>
        <v>0</v>
      </c>
      <c r="BB84" s="122">
        <f t="shared" ref="BB84:BB147" si="33">IF(AM84&gt;AF84,1,0)</f>
        <v>1</v>
      </c>
      <c r="BC84" s="123" t="e">
        <f>SUMIF(#REF!,#REF!, BB20:BB333)</f>
        <v>#REF!</v>
      </c>
      <c r="BD84" s="123">
        <f t="shared" ref="BD84:BD147" si="34">IF(AP84&gt;AH84,1,0)</f>
        <v>1</v>
      </c>
      <c r="BE84" s="123" t="e">
        <f>SUMIF(#REF!,#REF!, BD20:BD333)</f>
        <v>#REF!</v>
      </c>
      <c r="BF84" s="123">
        <f t="shared" ref="BF84:BF147" si="35">IF(AS84&gt;AJ84,1,0)</f>
        <v>0</v>
      </c>
      <c r="BG84" s="123" t="e">
        <f>SUMIF(#REF!,#REF!, BF20:BF333)</f>
        <v>#REF!</v>
      </c>
      <c r="BH84" s="123" t="e" vm="2">
        <f t="shared" ref="BH84:BH147" si="36">IF(AV84&gt;AL84,1,0)</f>
        <v>#VALUE!</v>
      </c>
      <c r="BI84" s="124">
        <f>SUMIF(B20:B333, B84, BH20:BH333)</f>
        <v>0</v>
      </c>
      <c r="BJ84" s="125"/>
      <c r="BK84" s="99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1"/>
    </row>
    <row r="85" spans="1:82" x14ac:dyDescent="0.25">
      <c r="A85" s="75" t="s">
        <v>235</v>
      </c>
      <c r="B85" s="76"/>
      <c r="C85" s="77" t="s">
        <v>172</v>
      </c>
      <c r="D85" s="77" t="s">
        <v>234</v>
      </c>
      <c r="E85" s="78" t="s">
        <v>236</v>
      </c>
      <c r="F85" s="79" t="s">
        <v>109</v>
      </c>
      <c r="G85" s="80"/>
      <c r="H85" s="81" t="s">
        <v>237</v>
      </c>
      <c r="I85" s="79" t="s">
        <v>3</v>
      </c>
      <c r="J85" s="80" t="s">
        <v>51</v>
      </c>
      <c r="K85" s="82"/>
      <c r="L85" s="83"/>
      <c r="M85" s="84"/>
      <c r="N85" s="85">
        <v>14314</v>
      </c>
      <c r="O85" s="86">
        <v>15190</v>
      </c>
      <c r="P85" s="86">
        <v>15804</v>
      </c>
      <c r="Q85" s="87"/>
      <c r="R85" s="192">
        <v>0.09</v>
      </c>
      <c r="S85" s="85">
        <v>1288</v>
      </c>
      <c r="T85" s="86">
        <v>1367</v>
      </c>
      <c r="U85" s="86">
        <v>1422</v>
      </c>
      <c r="V85" s="87">
        <f t="shared" si="26"/>
        <v>0</v>
      </c>
      <c r="W85" s="89"/>
      <c r="X85" s="90"/>
      <c r="Y85" s="91" t="s">
        <v>80</v>
      </c>
      <c r="Z85" s="80" t="str">
        <f>'[2]Tier 1'!V85</f>
        <v>C</v>
      </c>
      <c r="AA85" s="80"/>
      <c r="AB85" s="80"/>
      <c r="AC85" s="80"/>
      <c r="AD85" s="81"/>
      <c r="AE85" s="85">
        <f>'[2]Tier 1'!W85</f>
        <v>4490</v>
      </c>
      <c r="AF85" s="86"/>
      <c r="AG85" s="86">
        <f>'[2]Tier 1'!X85</f>
        <v>4490</v>
      </c>
      <c r="AH85" s="86"/>
      <c r="AI85" s="86">
        <f>'[2]Tier 1'!Y85</f>
        <v>4490</v>
      </c>
      <c r="AJ85" s="86">
        <f t="shared" si="27"/>
        <v>4041</v>
      </c>
      <c r="AK85" s="86" t="e" vm="1">
        <f>VLOOKUP(A85,[1]_ScenarioData!$B$2:$FF$9999,-1,FALSE)</f>
        <v>#VALUE!</v>
      </c>
      <c r="AL85" s="87" t="e" vm="2">
        <f t="shared" si="28"/>
        <v>#VALUE!</v>
      </c>
      <c r="AM85" s="85">
        <f t="shared" ref="AM85:AM148" si="37">S85+W85</f>
        <v>1288</v>
      </c>
      <c r="AN85" s="92">
        <f t="shared" ref="AN85:AN148" si="38">IF(AE85&gt;0, ROUND(AM85/AE85,3),0)</f>
        <v>0.28699999999999998</v>
      </c>
      <c r="AO85" s="80" t="str">
        <f t="shared" ref="AO85:AO148" si="39">IF($W85&gt;0,IF(AN85&gt;0.8999,"Study 1", "OK"),"OK")</f>
        <v>OK</v>
      </c>
      <c r="AP85" s="86">
        <f t="shared" ref="AP85:AP148" si="40">T85+W85</f>
        <v>1367</v>
      </c>
      <c r="AQ85" s="92">
        <f t="shared" ref="AQ85:AQ148" si="41">IF(AG85&gt;0, ROUND(AP85/AG85,3),0)</f>
        <v>0.30399999999999999</v>
      </c>
      <c r="AR85" s="80" t="str">
        <f t="shared" ref="AR85:AR148" si="42">IF($W85&gt;0,IF(AQ85&gt;0.8999,"Study 1", "OK"),"OK")</f>
        <v>OK</v>
      </c>
      <c r="AS85" s="86">
        <f t="shared" ref="AS85:AS148" si="43">U85+W85</f>
        <v>1422</v>
      </c>
      <c r="AT85" s="92">
        <f t="shared" ref="AT85:AT148" si="44">IF(AI85&gt;0, ROUND(AS85/AI85,3),0)</f>
        <v>0.317</v>
      </c>
      <c r="AU85" s="93" t="str">
        <f t="shared" ref="AU85:AU148" si="45">IF($W85&gt;0,IF(AT85&gt;0.8999,"Study 1", "OK"),"OK")</f>
        <v>OK</v>
      </c>
      <c r="AV85" s="86">
        <f t="shared" si="29"/>
        <v>0</v>
      </c>
      <c r="AW85" s="92" t="e" vm="2">
        <f t="shared" si="30"/>
        <v>#VALUE!</v>
      </c>
      <c r="AX85" s="94" t="e" vm="2">
        <f t="shared" si="31"/>
        <v>#VALUE!</v>
      </c>
      <c r="AY85" s="79"/>
      <c r="AZ85" s="80"/>
      <c r="BA85" s="84">
        <f t="shared" si="32"/>
        <v>0</v>
      </c>
      <c r="BB85" s="95">
        <f t="shared" si="33"/>
        <v>1</v>
      </c>
      <c r="BC85" s="96" t="e">
        <f>SUMIF(#REF!,#REF!, BB20:BB333)</f>
        <v>#REF!</v>
      </c>
      <c r="BD85" s="96">
        <f t="shared" si="34"/>
        <v>1</v>
      </c>
      <c r="BE85" s="96" t="e">
        <f>SUMIF(#REF!,#REF!, BD20:BD333)</f>
        <v>#REF!</v>
      </c>
      <c r="BF85" s="96">
        <f t="shared" si="35"/>
        <v>0</v>
      </c>
      <c r="BG85" s="96" t="e">
        <f>SUMIF(#REF!,#REF!, BF20:BF333)</f>
        <v>#REF!</v>
      </c>
      <c r="BH85" s="96" t="e" vm="2">
        <f t="shared" si="36"/>
        <v>#VALUE!</v>
      </c>
      <c r="BI85" s="97">
        <f>SUMIF(B20:B333, B85, BH20:BH333)</f>
        <v>0</v>
      </c>
      <c r="BJ85" s="98"/>
      <c r="BK85" s="99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1"/>
    </row>
    <row r="86" spans="1:82" x14ac:dyDescent="0.25">
      <c r="A86" s="102" t="s">
        <v>238</v>
      </c>
      <c r="B86" s="103"/>
      <c r="C86" s="104" t="s">
        <v>172</v>
      </c>
      <c r="D86" s="104" t="s">
        <v>236</v>
      </c>
      <c r="E86" s="105" t="s">
        <v>170</v>
      </c>
      <c r="F86" s="106" t="s">
        <v>109</v>
      </c>
      <c r="G86" s="107"/>
      <c r="H86" s="108" t="s">
        <v>237</v>
      </c>
      <c r="I86" s="106" t="s">
        <v>3</v>
      </c>
      <c r="J86" s="107" t="s">
        <v>51</v>
      </c>
      <c r="K86" s="109"/>
      <c r="L86" s="110"/>
      <c r="M86" s="111"/>
      <c r="N86" s="112">
        <v>11707</v>
      </c>
      <c r="O86" s="113">
        <v>12621</v>
      </c>
      <c r="P86" s="113">
        <v>13231</v>
      </c>
      <c r="Q86" s="114"/>
      <c r="R86" s="193">
        <v>0.09</v>
      </c>
      <c r="S86" s="112">
        <v>1054</v>
      </c>
      <c r="T86" s="113">
        <v>1136</v>
      </c>
      <c r="U86" s="113">
        <v>1191</v>
      </c>
      <c r="V86" s="114">
        <f t="shared" si="26"/>
        <v>0</v>
      </c>
      <c r="W86" s="116"/>
      <c r="X86" s="117"/>
      <c r="Y86" s="118" t="s">
        <v>80</v>
      </c>
      <c r="Z86" s="107" t="str">
        <f>'[2]Tier 1'!V86</f>
        <v>C</v>
      </c>
      <c r="AA86" s="107"/>
      <c r="AB86" s="107"/>
      <c r="AC86" s="107"/>
      <c r="AD86" s="108"/>
      <c r="AE86" s="112">
        <f>'[2]Tier 1'!W86</f>
        <v>4490</v>
      </c>
      <c r="AF86" s="113"/>
      <c r="AG86" s="113">
        <f>'[2]Tier 1'!X86</f>
        <v>4490</v>
      </c>
      <c r="AH86" s="113"/>
      <c r="AI86" s="113">
        <f>'[2]Tier 1'!Y86</f>
        <v>4490</v>
      </c>
      <c r="AJ86" s="113">
        <f t="shared" si="27"/>
        <v>4041</v>
      </c>
      <c r="AK86" s="113" t="e" vm="1">
        <f>VLOOKUP(A86,[1]_ScenarioData!$B$2:$FF$9999,-1,FALSE)</f>
        <v>#VALUE!</v>
      </c>
      <c r="AL86" s="114" t="e" vm="2">
        <f t="shared" si="28"/>
        <v>#VALUE!</v>
      </c>
      <c r="AM86" s="112">
        <f t="shared" si="37"/>
        <v>1054</v>
      </c>
      <c r="AN86" s="119">
        <f t="shared" si="38"/>
        <v>0.23499999999999999</v>
      </c>
      <c r="AO86" s="107" t="str">
        <f t="shared" si="39"/>
        <v>OK</v>
      </c>
      <c r="AP86" s="113">
        <f t="shared" si="40"/>
        <v>1136</v>
      </c>
      <c r="AQ86" s="119">
        <f t="shared" si="41"/>
        <v>0.253</v>
      </c>
      <c r="AR86" s="107" t="str">
        <f t="shared" si="42"/>
        <v>OK</v>
      </c>
      <c r="AS86" s="113">
        <f t="shared" si="43"/>
        <v>1191</v>
      </c>
      <c r="AT86" s="119">
        <f t="shared" si="44"/>
        <v>0.26500000000000001</v>
      </c>
      <c r="AU86" s="120" t="str">
        <f t="shared" si="45"/>
        <v>OK</v>
      </c>
      <c r="AV86" s="113">
        <f t="shared" si="29"/>
        <v>0</v>
      </c>
      <c r="AW86" s="119" t="e" vm="2">
        <f t="shared" si="30"/>
        <v>#VALUE!</v>
      </c>
      <c r="AX86" s="121" t="e" vm="2">
        <f t="shared" si="31"/>
        <v>#VALUE!</v>
      </c>
      <c r="AY86" s="106"/>
      <c r="AZ86" s="107"/>
      <c r="BA86" s="111">
        <f t="shared" si="32"/>
        <v>0</v>
      </c>
      <c r="BB86" s="122">
        <f t="shared" si="33"/>
        <v>1</v>
      </c>
      <c r="BC86" s="123" t="e">
        <f>SUMIF(#REF!,#REF!, BB20:BB333)</f>
        <v>#REF!</v>
      </c>
      <c r="BD86" s="123">
        <f t="shared" si="34"/>
        <v>1</v>
      </c>
      <c r="BE86" s="123" t="e">
        <f>SUMIF(#REF!,#REF!, BD20:BD333)</f>
        <v>#REF!</v>
      </c>
      <c r="BF86" s="123">
        <f t="shared" si="35"/>
        <v>0</v>
      </c>
      <c r="BG86" s="123" t="e">
        <f>SUMIF(#REF!,#REF!, BF20:BF333)</f>
        <v>#REF!</v>
      </c>
      <c r="BH86" s="123" t="e" vm="2">
        <f t="shared" si="36"/>
        <v>#VALUE!</v>
      </c>
      <c r="BI86" s="124">
        <f>SUMIF(B20:B333, B86, BH20:BH333)</f>
        <v>0</v>
      </c>
      <c r="BJ86" s="125"/>
      <c r="BK86" s="99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1"/>
    </row>
    <row r="87" spans="1:82" x14ac:dyDescent="0.25">
      <c r="A87" s="75" t="s">
        <v>239</v>
      </c>
      <c r="B87" s="76"/>
      <c r="C87" s="77" t="s">
        <v>240</v>
      </c>
      <c r="D87" s="77" t="s">
        <v>102</v>
      </c>
      <c r="E87" s="78" t="s">
        <v>241</v>
      </c>
      <c r="F87" s="79" t="s">
        <v>237</v>
      </c>
      <c r="G87" s="80"/>
      <c r="H87" s="81" t="s">
        <v>237</v>
      </c>
      <c r="I87" s="79" t="s">
        <v>3</v>
      </c>
      <c r="J87" s="80" t="s">
        <v>51</v>
      </c>
      <c r="K87" s="82"/>
      <c r="L87" s="83"/>
      <c r="M87" s="84"/>
      <c r="N87" s="85">
        <v>4628</v>
      </c>
      <c r="O87" s="86">
        <v>4953</v>
      </c>
      <c r="P87" s="86">
        <v>5169</v>
      </c>
      <c r="Q87" s="87"/>
      <c r="R87" s="192">
        <v>0.09</v>
      </c>
      <c r="S87" s="85">
        <v>417</v>
      </c>
      <c r="T87" s="86">
        <v>446</v>
      </c>
      <c r="U87" s="86">
        <v>465</v>
      </c>
      <c r="V87" s="87">
        <f t="shared" si="26"/>
        <v>0</v>
      </c>
      <c r="W87" s="89"/>
      <c r="X87" s="90"/>
      <c r="Y87" s="91" t="s">
        <v>80</v>
      </c>
      <c r="Z87" s="80" t="str">
        <f>'[2]Tier 1'!V87</f>
        <v>C</v>
      </c>
      <c r="AA87" s="80"/>
      <c r="AB87" s="80"/>
      <c r="AC87" s="80"/>
      <c r="AD87" s="81"/>
      <c r="AE87" s="85">
        <f>'[2]Tier 1'!W87</f>
        <v>8490</v>
      </c>
      <c r="AF87" s="86"/>
      <c r="AG87" s="86">
        <f>'[2]Tier 1'!X87</f>
        <v>8490</v>
      </c>
      <c r="AH87" s="86"/>
      <c r="AI87" s="86">
        <f>'[2]Tier 1'!Y87</f>
        <v>8490</v>
      </c>
      <c r="AJ87" s="86">
        <f t="shared" si="27"/>
        <v>7641</v>
      </c>
      <c r="AK87" s="86" t="e" vm="1">
        <f>VLOOKUP(A87,[1]_ScenarioData!$B$2:$FF$9999,-1,FALSE)</f>
        <v>#VALUE!</v>
      </c>
      <c r="AL87" s="87" t="e" vm="2">
        <f t="shared" si="28"/>
        <v>#VALUE!</v>
      </c>
      <c r="AM87" s="85">
        <f t="shared" si="37"/>
        <v>417</v>
      </c>
      <c r="AN87" s="92">
        <f t="shared" si="38"/>
        <v>4.9000000000000002E-2</v>
      </c>
      <c r="AO87" s="80" t="str">
        <f t="shared" si="39"/>
        <v>OK</v>
      </c>
      <c r="AP87" s="86">
        <f t="shared" si="40"/>
        <v>446</v>
      </c>
      <c r="AQ87" s="92">
        <f t="shared" si="41"/>
        <v>5.2999999999999999E-2</v>
      </c>
      <c r="AR87" s="80" t="str">
        <f t="shared" si="42"/>
        <v>OK</v>
      </c>
      <c r="AS87" s="86">
        <f t="shared" si="43"/>
        <v>465</v>
      </c>
      <c r="AT87" s="92">
        <f t="shared" si="44"/>
        <v>5.5E-2</v>
      </c>
      <c r="AU87" s="93" t="str">
        <f t="shared" si="45"/>
        <v>OK</v>
      </c>
      <c r="AV87" s="86">
        <f t="shared" si="29"/>
        <v>0</v>
      </c>
      <c r="AW87" s="92" t="e" vm="2">
        <f t="shared" si="30"/>
        <v>#VALUE!</v>
      </c>
      <c r="AX87" s="94" t="e" vm="2">
        <f t="shared" si="31"/>
        <v>#VALUE!</v>
      </c>
      <c r="AY87" s="79"/>
      <c r="AZ87" s="80"/>
      <c r="BA87" s="84">
        <f t="shared" si="32"/>
        <v>0</v>
      </c>
      <c r="BB87" s="95">
        <f t="shared" si="33"/>
        <v>1</v>
      </c>
      <c r="BC87" s="96" t="e">
        <f>SUMIF(#REF!,#REF!, BB20:BB333)</f>
        <v>#REF!</v>
      </c>
      <c r="BD87" s="96">
        <f t="shared" si="34"/>
        <v>1</v>
      </c>
      <c r="BE87" s="96" t="e">
        <f>SUMIF(#REF!,#REF!, BD20:BD333)</f>
        <v>#REF!</v>
      </c>
      <c r="BF87" s="96">
        <f t="shared" si="35"/>
        <v>0</v>
      </c>
      <c r="BG87" s="96" t="e">
        <f>SUMIF(#REF!,#REF!, BF20:BF333)</f>
        <v>#REF!</v>
      </c>
      <c r="BH87" s="96" t="e" vm="2">
        <f t="shared" si="36"/>
        <v>#VALUE!</v>
      </c>
      <c r="BI87" s="97">
        <f>SUMIF(B20:B333, B87, BH20:BH333)</f>
        <v>0</v>
      </c>
      <c r="BJ87" s="98"/>
      <c r="BK87" s="99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1"/>
    </row>
    <row r="88" spans="1:82" x14ac:dyDescent="0.25">
      <c r="A88" s="102" t="s">
        <v>242</v>
      </c>
      <c r="B88" s="103"/>
      <c r="C88" s="104" t="s">
        <v>240</v>
      </c>
      <c r="D88" s="104" t="s">
        <v>241</v>
      </c>
      <c r="E88" s="105" t="s">
        <v>103</v>
      </c>
      <c r="F88" s="106" t="s">
        <v>237</v>
      </c>
      <c r="G88" s="107"/>
      <c r="H88" s="108" t="s">
        <v>237</v>
      </c>
      <c r="I88" s="106" t="s">
        <v>3</v>
      </c>
      <c r="J88" s="107" t="s">
        <v>51</v>
      </c>
      <c r="K88" s="109"/>
      <c r="L88" s="110"/>
      <c r="M88" s="111"/>
      <c r="N88" s="112">
        <v>4628</v>
      </c>
      <c r="O88" s="113">
        <v>4953</v>
      </c>
      <c r="P88" s="113">
        <v>5169</v>
      </c>
      <c r="Q88" s="114"/>
      <c r="R88" s="193">
        <v>0.09</v>
      </c>
      <c r="S88" s="112">
        <v>417</v>
      </c>
      <c r="T88" s="113">
        <v>446</v>
      </c>
      <c r="U88" s="113">
        <v>465</v>
      </c>
      <c r="V88" s="114">
        <f t="shared" si="26"/>
        <v>0</v>
      </c>
      <c r="W88" s="116"/>
      <c r="X88" s="117"/>
      <c r="Y88" s="118" t="s">
        <v>80</v>
      </c>
      <c r="Z88" s="107" t="str">
        <f>'[2]Tier 1'!V88</f>
        <v>C</v>
      </c>
      <c r="AA88" s="107"/>
      <c r="AB88" s="107"/>
      <c r="AC88" s="107"/>
      <c r="AD88" s="108"/>
      <c r="AE88" s="112">
        <f>'[2]Tier 1'!W88</f>
        <v>8450</v>
      </c>
      <c r="AF88" s="113"/>
      <c r="AG88" s="113">
        <f>'[2]Tier 1'!X88</f>
        <v>8450</v>
      </c>
      <c r="AH88" s="113"/>
      <c r="AI88" s="113">
        <f>'[2]Tier 1'!Y88</f>
        <v>8450</v>
      </c>
      <c r="AJ88" s="113">
        <f t="shared" si="27"/>
        <v>7605</v>
      </c>
      <c r="AK88" s="113" t="e">
        <f>VLOOKUP(A88,[1]_ScenarioData!$B$2:$FF$9999,-1,FALSE)</f>
        <v>#N/A</v>
      </c>
      <c r="AL88" s="114" t="e">
        <f t="shared" si="28"/>
        <v>#N/A</v>
      </c>
      <c r="AM88" s="112">
        <f t="shared" si="37"/>
        <v>417</v>
      </c>
      <c r="AN88" s="119">
        <f t="shared" si="38"/>
        <v>4.9000000000000002E-2</v>
      </c>
      <c r="AO88" s="107" t="str">
        <f t="shared" si="39"/>
        <v>OK</v>
      </c>
      <c r="AP88" s="113">
        <f t="shared" si="40"/>
        <v>446</v>
      </c>
      <c r="AQ88" s="119">
        <f t="shared" si="41"/>
        <v>5.2999999999999999E-2</v>
      </c>
      <c r="AR88" s="107" t="str">
        <f t="shared" si="42"/>
        <v>OK</v>
      </c>
      <c r="AS88" s="113">
        <f t="shared" si="43"/>
        <v>465</v>
      </c>
      <c r="AT88" s="119">
        <f t="shared" si="44"/>
        <v>5.5E-2</v>
      </c>
      <c r="AU88" s="120" t="str">
        <f t="shared" si="45"/>
        <v>OK</v>
      </c>
      <c r="AV88" s="113">
        <f t="shared" si="29"/>
        <v>0</v>
      </c>
      <c r="AW88" s="119" t="e">
        <f t="shared" si="30"/>
        <v>#N/A</v>
      </c>
      <c r="AX88" s="121" t="e">
        <f t="shared" si="31"/>
        <v>#N/A</v>
      </c>
      <c r="AY88" s="106"/>
      <c r="AZ88" s="107"/>
      <c r="BA88" s="111">
        <f t="shared" si="32"/>
        <v>0</v>
      </c>
      <c r="BB88" s="122">
        <f t="shared" si="33"/>
        <v>1</v>
      </c>
      <c r="BC88" s="123" t="e">
        <f>SUMIF(#REF!,#REF!, BB20:BB333)</f>
        <v>#REF!</v>
      </c>
      <c r="BD88" s="123">
        <f t="shared" si="34"/>
        <v>1</v>
      </c>
      <c r="BE88" s="123" t="e">
        <f>SUMIF(#REF!,#REF!, BD20:BD333)</f>
        <v>#REF!</v>
      </c>
      <c r="BF88" s="123">
        <f t="shared" si="35"/>
        <v>0</v>
      </c>
      <c r="BG88" s="123" t="e">
        <f>SUMIF(#REF!,#REF!, BF20:BF333)</f>
        <v>#REF!</v>
      </c>
      <c r="BH88" s="123" t="e">
        <f t="shared" si="36"/>
        <v>#N/A</v>
      </c>
      <c r="BI88" s="124">
        <f>SUMIF(B20:B333, B88, BH20:BH333)</f>
        <v>0</v>
      </c>
      <c r="BJ88" s="125"/>
      <c r="BK88" s="99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1"/>
    </row>
    <row r="89" spans="1:82" x14ac:dyDescent="0.25">
      <c r="A89" s="75" t="s">
        <v>243</v>
      </c>
      <c r="B89" s="76"/>
      <c r="C89" s="77" t="s">
        <v>240</v>
      </c>
      <c r="D89" s="77" t="s">
        <v>103</v>
      </c>
      <c r="E89" s="78" t="s">
        <v>244</v>
      </c>
      <c r="F89" s="79" t="s">
        <v>237</v>
      </c>
      <c r="G89" s="80"/>
      <c r="H89" s="81" t="s">
        <v>245</v>
      </c>
      <c r="I89" s="79" t="s">
        <v>3</v>
      </c>
      <c r="J89" s="80" t="s">
        <v>51</v>
      </c>
      <c r="K89" s="82"/>
      <c r="L89" s="83"/>
      <c r="M89" s="84"/>
      <c r="N89" s="85">
        <v>12320</v>
      </c>
      <c r="O89" s="86">
        <v>9211</v>
      </c>
      <c r="P89" s="86">
        <v>7138</v>
      </c>
      <c r="Q89" s="87"/>
      <c r="R89" s="192">
        <v>0.09</v>
      </c>
      <c r="S89" s="85">
        <v>1109</v>
      </c>
      <c r="T89" s="86">
        <v>829</v>
      </c>
      <c r="U89" s="86">
        <v>642</v>
      </c>
      <c r="V89" s="87">
        <f t="shared" si="26"/>
        <v>0</v>
      </c>
      <c r="W89" s="89"/>
      <c r="X89" s="90"/>
      <c r="Y89" s="91" t="s">
        <v>80</v>
      </c>
      <c r="Z89" s="80" t="str">
        <f>'[2]Tier 1'!V89</f>
        <v>C</v>
      </c>
      <c r="AA89" s="80"/>
      <c r="AB89" s="80"/>
      <c r="AC89" s="80"/>
      <c r="AD89" s="81"/>
      <c r="AE89" s="85">
        <f>'[2]Tier 1'!W89</f>
        <v>8450</v>
      </c>
      <c r="AF89" s="86"/>
      <c r="AG89" s="86">
        <f>'[2]Tier 1'!X89</f>
        <v>8450</v>
      </c>
      <c r="AH89" s="86"/>
      <c r="AI89" s="86">
        <f>'[2]Tier 1'!Y89</f>
        <v>8450</v>
      </c>
      <c r="AJ89" s="86">
        <f t="shared" si="27"/>
        <v>7605</v>
      </c>
      <c r="AK89" s="86" t="e" vm="1">
        <f>VLOOKUP(A89,[1]_ScenarioData!$B$2:$FF$9999,-1,FALSE)</f>
        <v>#VALUE!</v>
      </c>
      <c r="AL89" s="87" t="e" vm="2">
        <f t="shared" si="28"/>
        <v>#VALUE!</v>
      </c>
      <c r="AM89" s="85">
        <f t="shared" si="37"/>
        <v>1109</v>
      </c>
      <c r="AN89" s="92">
        <f t="shared" si="38"/>
        <v>0.13100000000000001</v>
      </c>
      <c r="AO89" s="80" t="str">
        <f t="shared" si="39"/>
        <v>OK</v>
      </c>
      <c r="AP89" s="86">
        <f t="shared" si="40"/>
        <v>829</v>
      </c>
      <c r="AQ89" s="92">
        <f t="shared" si="41"/>
        <v>9.8000000000000004E-2</v>
      </c>
      <c r="AR89" s="80" t="str">
        <f t="shared" si="42"/>
        <v>OK</v>
      </c>
      <c r="AS89" s="86">
        <f t="shared" si="43"/>
        <v>642</v>
      </c>
      <c r="AT89" s="92">
        <f t="shared" si="44"/>
        <v>7.5999999999999998E-2</v>
      </c>
      <c r="AU89" s="93" t="str">
        <f t="shared" si="45"/>
        <v>OK</v>
      </c>
      <c r="AV89" s="86">
        <f t="shared" si="29"/>
        <v>0</v>
      </c>
      <c r="AW89" s="92" t="e" vm="2">
        <f t="shared" si="30"/>
        <v>#VALUE!</v>
      </c>
      <c r="AX89" s="94" t="e" vm="2">
        <f t="shared" si="31"/>
        <v>#VALUE!</v>
      </c>
      <c r="AY89" s="79"/>
      <c r="AZ89" s="80"/>
      <c r="BA89" s="84">
        <f t="shared" si="32"/>
        <v>0</v>
      </c>
      <c r="BB89" s="95">
        <f t="shared" si="33"/>
        <v>1</v>
      </c>
      <c r="BC89" s="96" t="e">
        <f>SUMIF(#REF!,#REF!, BB20:BB333)</f>
        <v>#REF!</v>
      </c>
      <c r="BD89" s="96">
        <f t="shared" si="34"/>
        <v>1</v>
      </c>
      <c r="BE89" s="96" t="e">
        <f>SUMIF(#REF!,#REF!, BD20:BD333)</f>
        <v>#REF!</v>
      </c>
      <c r="BF89" s="96">
        <f t="shared" si="35"/>
        <v>0</v>
      </c>
      <c r="BG89" s="96" t="e">
        <f>SUMIF(#REF!,#REF!, BF20:BF333)</f>
        <v>#REF!</v>
      </c>
      <c r="BH89" s="96" t="e" vm="2">
        <f t="shared" si="36"/>
        <v>#VALUE!</v>
      </c>
      <c r="BI89" s="97">
        <f>SUMIF(B20:B333, B89, BH20:BH333)</f>
        <v>0</v>
      </c>
      <c r="BJ89" s="98"/>
      <c r="BK89" s="99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1"/>
    </row>
    <row r="90" spans="1:82" x14ac:dyDescent="0.25">
      <c r="A90" s="102" t="s">
        <v>246</v>
      </c>
      <c r="B90" s="103"/>
      <c r="C90" s="104" t="s">
        <v>240</v>
      </c>
      <c r="D90" s="104" t="s">
        <v>244</v>
      </c>
      <c r="E90" s="105" t="s">
        <v>108</v>
      </c>
      <c r="F90" s="106" t="s">
        <v>237</v>
      </c>
      <c r="G90" s="107"/>
      <c r="H90" s="108" t="s">
        <v>245</v>
      </c>
      <c r="I90" s="106" t="s">
        <v>3</v>
      </c>
      <c r="J90" s="107" t="s">
        <v>51</v>
      </c>
      <c r="K90" s="109"/>
      <c r="L90" s="110"/>
      <c r="M90" s="111"/>
      <c r="N90" s="112">
        <v>12320</v>
      </c>
      <c r="O90" s="113">
        <v>9211</v>
      </c>
      <c r="P90" s="113">
        <v>7138</v>
      </c>
      <c r="Q90" s="114"/>
      <c r="R90" s="193">
        <v>0.09</v>
      </c>
      <c r="S90" s="112">
        <v>1109</v>
      </c>
      <c r="T90" s="113">
        <v>829</v>
      </c>
      <c r="U90" s="113">
        <v>642</v>
      </c>
      <c r="V90" s="114">
        <f t="shared" si="26"/>
        <v>0</v>
      </c>
      <c r="W90" s="116"/>
      <c r="X90" s="117"/>
      <c r="Y90" s="118" t="s">
        <v>80</v>
      </c>
      <c r="Z90" s="107" t="str">
        <f>'[2]Tier 1'!V90</f>
        <v>C</v>
      </c>
      <c r="AA90" s="107"/>
      <c r="AB90" s="107"/>
      <c r="AC90" s="107"/>
      <c r="AD90" s="108"/>
      <c r="AE90" s="112">
        <f>'[2]Tier 1'!W90</f>
        <v>8490</v>
      </c>
      <c r="AF90" s="113"/>
      <c r="AG90" s="113">
        <f>'[2]Tier 1'!X90</f>
        <v>8490</v>
      </c>
      <c r="AH90" s="113"/>
      <c r="AI90" s="113">
        <f>'[2]Tier 1'!Y90</f>
        <v>8490</v>
      </c>
      <c r="AJ90" s="113">
        <f t="shared" si="27"/>
        <v>7641</v>
      </c>
      <c r="AK90" s="113" t="e" vm="1">
        <f>VLOOKUP(A90,[1]_ScenarioData!$B$2:$FF$9999,-1,FALSE)</f>
        <v>#VALUE!</v>
      </c>
      <c r="AL90" s="114" t="e" vm="2">
        <f t="shared" si="28"/>
        <v>#VALUE!</v>
      </c>
      <c r="AM90" s="112">
        <f t="shared" si="37"/>
        <v>1109</v>
      </c>
      <c r="AN90" s="119">
        <f t="shared" si="38"/>
        <v>0.13100000000000001</v>
      </c>
      <c r="AO90" s="107" t="str">
        <f t="shared" si="39"/>
        <v>OK</v>
      </c>
      <c r="AP90" s="113">
        <f t="shared" si="40"/>
        <v>829</v>
      </c>
      <c r="AQ90" s="119">
        <f t="shared" si="41"/>
        <v>9.8000000000000004E-2</v>
      </c>
      <c r="AR90" s="107" t="str">
        <f t="shared" si="42"/>
        <v>OK</v>
      </c>
      <c r="AS90" s="113">
        <f t="shared" si="43"/>
        <v>642</v>
      </c>
      <c r="AT90" s="119">
        <f t="shared" si="44"/>
        <v>7.5999999999999998E-2</v>
      </c>
      <c r="AU90" s="120" t="str">
        <f t="shared" si="45"/>
        <v>OK</v>
      </c>
      <c r="AV90" s="113">
        <f t="shared" si="29"/>
        <v>0</v>
      </c>
      <c r="AW90" s="119" t="e" vm="2">
        <f t="shared" si="30"/>
        <v>#VALUE!</v>
      </c>
      <c r="AX90" s="121" t="e" vm="2">
        <f t="shared" si="31"/>
        <v>#VALUE!</v>
      </c>
      <c r="AY90" s="106"/>
      <c r="AZ90" s="107"/>
      <c r="BA90" s="111">
        <f t="shared" si="32"/>
        <v>0</v>
      </c>
      <c r="BB90" s="122">
        <f t="shared" si="33"/>
        <v>1</v>
      </c>
      <c r="BC90" s="123" t="e">
        <f>SUMIF(#REF!,#REF!, BB20:BB333)</f>
        <v>#REF!</v>
      </c>
      <c r="BD90" s="123">
        <f t="shared" si="34"/>
        <v>1</v>
      </c>
      <c r="BE90" s="123" t="e">
        <f>SUMIF(#REF!,#REF!, BD20:BD333)</f>
        <v>#REF!</v>
      </c>
      <c r="BF90" s="123">
        <f t="shared" si="35"/>
        <v>0</v>
      </c>
      <c r="BG90" s="123" t="e">
        <f>SUMIF(#REF!,#REF!, BF20:BF333)</f>
        <v>#REF!</v>
      </c>
      <c r="BH90" s="123" t="e" vm="2">
        <f t="shared" si="36"/>
        <v>#VALUE!</v>
      </c>
      <c r="BI90" s="124">
        <f>SUMIF(B20:B333, B90, BH20:BH333)</f>
        <v>0</v>
      </c>
      <c r="BJ90" s="125"/>
      <c r="BK90" s="99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1"/>
    </row>
    <row r="91" spans="1:82" x14ac:dyDescent="0.25">
      <c r="A91" s="75" t="s">
        <v>247</v>
      </c>
      <c r="B91" s="76"/>
      <c r="C91" s="77" t="s">
        <v>248</v>
      </c>
      <c r="D91" s="77" t="s">
        <v>112</v>
      </c>
      <c r="E91" s="78" t="s">
        <v>117</v>
      </c>
      <c r="F91" s="79" t="s">
        <v>245</v>
      </c>
      <c r="G91" s="80"/>
      <c r="H91" s="81" t="s">
        <v>245</v>
      </c>
      <c r="I91" s="79" t="s">
        <v>3</v>
      </c>
      <c r="J91" s="80" t="s">
        <v>51</v>
      </c>
      <c r="K91" s="82"/>
      <c r="L91" s="83"/>
      <c r="M91" s="84"/>
      <c r="N91" s="85">
        <v>18666</v>
      </c>
      <c r="O91" s="86">
        <v>19809</v>
      </c>
      <c r="P91" s="86">
        <v>20609</v>
      </c>
      <c r="Q91" s="87"/>
      <c r="R91" s="192">
        <v>0.09</v>
      </c>
      <c r="S91" s="85">
        <v>1680</v>
      </c>
      <c r="T91" s="86">
        <v>1783</v>
      </c>
      <c r="U91" s="86">
        <v>1855</v>
      </c>
      <c r="V91" s="87">
        <f t="shared" si="26"/>
        <v>0</v>
      </c>
      <c r="W91" s="89"/>
      <c r="X91" s="90"/>
      <c r="Y91" s="91" t="s">
        <v>80</v>
      </c>
      <c r="Z91" s="80" t="str">
        <f>'[2]Tier 1'!V91</f>
        <v>C</v>
      </c>
      <c r="AA91" s="80"/>
      <c r="AB91" s="80"/>
      <c r="AC91" s="80"/>
      <c r="AD91" s="81"/>
      <c r="AE91" s="85">
        <f>'[2]Tier 1'!W91</f>
        <v>5640</v>
      </c>
      <c r="AF91" s="86"/>
      <c r="AG91" s="86">
        <f>'[2]Tier 1'!X91</f>
        <v>5640</v>
      </c>
      <c r="AH91" s="86"/>
      <c r="AI91" s="86">
        <f>'[2]Tier 1'!Y91</f>
        <v>5640</v>
      </c>
      <c r="AJ91" s="86">
        <f t="shared" si="27"/>
        <v>5076</v>
      </c>
      <c r="AK91" s="86" t="e" vm="1">
        <f>VLOOKUP(A91,[1]_ScenarioData!$B$2:$FF$9999,-1,FALSE)</f>
        <v>#VALUE!</v>
      </c>
      <c r="AL91" s="87" t="e" vm="2">
        <f t="shared" si="28"/>
        <v>#VALUE!</v>
      </c>
      <c r="AM91" s="85">
        <f t="shared" si="37"/>
        <v>1680</v>
      </c>
      <c r="AN91" s="92">
        <f t="shared" si="38"/>
        <v>0.29799999999999999</v>
      </c>
      <c r="AO91" s="80" t="str">
        <f t="shared" si="39"/>
        <v>OK</v>
      </c>
      <c r="AP91" s="86">
        <f t="shared" si="40"/>
        <v>1783</v>
      </c>
      <c r="AQ91" s="92">
        <f t="shared" si="41"/>
        <v>0.316</v>
      </c>
      <c r="AR91" s="80" t="str">
        <f t="shared" si="42"/>
        <v>OK</v>
      </c>
      <c r="AS91" s="86">
        <f t="shared" si="43"/>
        <v>1855</v>
      </c>
      <c r="AT91" s="92">
        <f t="shared" si="44"/>
        <v>0.32900000000000001</v>
      </c>
      <c r="AU91" s="93" t="str">
        <f t="shared" si="45"/>
        <v>OK</v>
      </c>
      <c r="AV91" s="86">
        <f t="shared" si="29"/>
        <v>0</v>
      </c>
      <c r="AW91" s="92" t="e" vm="2">
        <f t="shared" si="30"/>
        <v>#VALUE!</v>
      </c>
      <c r="AX91" s="94" t="e" vm="2">
        <f t="shared" si="31"/>
        <v>#VALUE!</v>
      </c>
      <c r="AY91" s="79"/>
      <c r="AZ91" s="80"/>
      <c r="BA91" s="84">
        <f t="shared" si="32"/>
        <v>0</v>
      </c>
      <c r="BB91" s="95">
        <f t="shared" si="33"/>
        <v>1</v>
      </c>
      <c r="BC91" s="96" t="e">
        <f>SUMIF(#REF!,#REF!, BB20:BB333)</f>
        <v>#REF!</v>
      </c>
      <c r="BD91" s="96">
        <f t="shared" si="34"/>
        <v>1</v>
      </c>
      <c r="BE91" s="96" t="e">
        <f>SUMIF(#REF!,#REF!, BD20:BD333)</f>
        <v>#REF!</v>
      </c>
      <c r="BF91" s="96">
        <f t="shared" si="35"/>
        <v>0</v>
      </c>
      <c r="BG91" s="96" t="e">
        <f>SUMIF(#REF!,#REF!, BF20:BF333)</f>
        <v>#REF!</v>
      </c>
      <c r="BH91" s="96" t="e" vm="2">
        <f t="shared" si="36"/>
        <v>#VALUE!</v>
      </c>
      <c r="BI91" s="97">
        <f>SUMIF(B20:B333, B91, BH20:BH333)</f>
        <v>0</v>
      </c>
      <c r="BJ91" s="98"/>
      <c r="BK91" s="99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1"/>
    </row>
    <row r="92" spans="1:82" s="152" customFormat="1" x14ac:dyDescent="0.25">
      <c r="A92" s="126" t="s">
        <v>249</v>
      </c>
      <c r="B92" s="127"/>
      <c r="C92" s="128" t="s">
        <v>248</v>
      </c>
      <c r="D92" s="128" t="s">
        <v>117</v>
      </c>
      <c r="E92" s="129" t="s">
        <v>103</v>
      </c>
      <c r="F92" s="130" t="s">
        <v>245</v>
      </c>
      <c r="G92" s="131"/>
      <c r="H92" s="132" t="s">
        <v>245</v>
      </c>
      <c r="I92" s="130" t="s">
        <v>3</v>
      </c>
      <c r="J92" s="131" t="s">
        <v>51</v>
      </c>
      <c r="K92" s="133"/>
      <c r="L92" s="134"/>
      <c r="M92" s="135"/>
      <c r="N92" s="136">
        <v>10200</v>
      </c>
      <c r="O92" s="137">
        <v>10824</v>
      </c>
      <c r="P92" s="137">
        <v>11262</v>
      </c>
      <c r="Q92" s="138"/>
      <c r="R92" s="194">
        <v>0.09</v>
      </c>
      <c r="S92" s="136">
        <v>918</v>
      </c>
      <c r="T92" s="137">
        <v>974</v>
      </c>
      <c r="U92" s="137">
        <v>1014</v>
      </c>
      <c r="V92" s="138">
        <f t="shared" si="26"/>
        <v>0</v>
      </c>
      <c r="W92" s="139"/>
      <c r="X92" s="140"/>
      <c r="Y92" s="141" t="s">
        <v>80</v>
      </c>
      <c r="Z92" s="131" t="str">
        <f>'[2]Tier 1'!V92</f>
        <v>C</v>
      </c>
      <c r="AA92" s="131"/>
      <c r="AB92" s="131"/>
      <c r="AC92" s="131"/>
      <c r="AD92" s="132"/>
      <c r="AE92" s="136">
        <f>'[2]Tier 1'!W92</f>
        <v>5640</v>
      </c>
      <c r="AF92" s="137"/>
      <c r="AG92" s="137">
        <f>'[2]Tier 1'!X92</f>
        <v>5640</v>
      </c>
      <c r="AH92" s="137"/>
      <c r="AI92" s="137">
        <f>'[2]Tier 1'!Y92</f>
        <v>5640</v>
      </c>
      <c r="AJ92" s="137">
        <f t="shared" si="27"/>
        <v>5076</v>
      </c>
      <c r="AK92" s="137" t="e" vm="1">
        <f>VLOOKUP(A92,[1]_ScenarioData!$B$2:$FF$9999,-1,FALSE)</f>
        <v>#VALUE!</v>
      </c>
      <c r="AL92" s="138" t="e" vm="2">
        <f t="shared" si="28"/>
        <v>#VALUE!</v>
      </c>
      <c r="AM92" s="136">
        <f t="shared" si="37"/>
        <v>918</v>
      </c>
      <c r="AN92" s="142">
        <f t="shared" si="38"/>
        <v>0.16300000000000001</v>
      </c>
      <c r="AO92" s="131" t="str">
        <f t="shared" si="39"/>
        <v>OK</v>
      </c>
      <c r="AP92" s="137">
        <f t="shared" si="40"/>
        <v>974</v>
      </c>
      <c r="AQ92" s="142">
        <f t="shared" si="41"/>
        <v>0.17299999999999999</v>
      </c>
      <c r="AR92" s="131" t="str">
        <f t="shared" si="42"/>
        <v>OK</v>
      </c>
      <c r="AS92" s="137">
        <f t="shared" si="43"/>
        <v>1014</v>
      </c>
      <c r="AT92" s="142">
        <f t="shared" si="44"/>
        <v>0.18</v>
      </c>
      <c r="AU92" s="143" t="str">
        <f t="shared" si="45"/>
        <v>OK</v>
      </c>
      <c r="AV92" s="137">
        <f t="shared" si="29"/>
        <v>0</v>
      </c>
      <c r="AW92" s="142" t="e" vm="2">
        <f t="shared" si="30"/>
        <v>#VALUE!</v>
      </c>
      <c r="AX92" s="144" t="e" vm="2">
        <f t="shared" si="31"/>
        <v>#VALUE!</v>
      </c>
      <c r="AY92" s="130"/>
      <c r="AZ92" s="131"/>
      <c r="BA92" s="135">
        <f t="shared" si="32"/>
        <v>0</v>
      </c>
      <c r="BB92" s="145">
        <f t="shared" si="33"/>
        <v>1</v>
      </c>
      <c r="BC92" s="146" t="e">
        <f>SUMIF(#REF!,#REF!, BB20:BB333)</f>
        <v>#REF!</v>
      </c>
      <c r="BD92" s="146">
        <f t="shared" si="34"/>
        <v>1</v>
      </c>
      <c r="BE92" s="146" t="e">
        <f>SUMIF(#REF!,#REF!, BD20:BD333)</f>
        <v>#REF!</v>
      </c>
      <c r="BF92" s="146">
        <f t="shared" si="35"/>
        <v>0</v>
      </c>
      <c r="BG92" s="146" t="e">
        <f>SUMIF(#REF!,#REF!, BF20:BF333)</f>
        <v>#REF!</v>
      </c>
      <c r="BH92" s="146" t="e" vm="2">
        <f t="shared" si="36"/>
        <v>#VALUE!</v>
      </c>
      <c r="BI92" s="147">
        <f>SUMIF(B20:B333, B92, BH20:BH333)</f>
        <v>0</v>
      </c>
      <c r="BJ92" s="148"/>
      <c r="BK92" s="149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50"/>
      <c r="BW92" s="150"/>
      <c r="BX92" s="150"/>
      <c r="BY92" s="150"/>
      <c r="BZ92" s="150"/>
      <c r="CA92" s="150"/>
      <c r="CB92" s="150"/>
      <c r="CC92" s="150"/>
      <c r="CD92" s="151"/>
    </row>
    <row r="93" spans="1:82" x14ac:dyDescent="0.25">
      <c r="A93" s="75" t="s">
        <v>250</v>
      </c>
      <c r="B93" s="76"/>
      <c r="C93" s="77" t="s">
        <v>248</v>
      </c>
      <c r="D93" s="77" t="s">
        <v>103</v>
      </c>
      <c r="E93" s="78" t="s">
        <v>164</v>
      </c>
      <c r="F93" s="79" t="s">
        <v>245</v>
      </c>
      <c r="G93" s="80"/>
      <c r="H93" s="81" t="s">
        <v>245</v>
      </c>
      <c r="I93" s="79" t="s">
        <v>3</v>
      </c>
      <c r="J93" s="80" t="s">
        <v>51</v>
      </c>
      <c r="K93" s="82"/>
      <c r="L93" s="83"/>
      <c r="M93" s="84"/>
      <c r="N93" s="85">
        <v>6873</v>
      </c>
      <c r="O93" s="86">
        <v>7448</v>
      </c>
      <c r="P93" s="86">
        <v>7831</v>
      </c>
      <c r="Q93" s="87"/>
      <c r="R93" s="192">
        <v>0.09</v>
      </c>
      <c r="S93" s="85">
        <v>619</v>
      </c>
      <c r="T93" s="86">
        <v>670</v>
      </c>
      <c r="U93" s="86">
        <v>705</v>
      </c>
      <c r="V93" s="87">
        <f t="shared" si="26"/>
        <v>0</v>
      </c>
      <c r="W93" s="89"/>
      <c r="X93" s="90"/>
      <c r="Y93" s="91" t="s">
        <v>80</v>
      </c>
      <c r="Z93" s="80" t="str">
        <f>'[2]Tier 1'!V93</f>
        <v>C</v>
      </c>
      <c r="AA93" s="80"/>
      <c r="AB93" s="80"/>
      <c r="AC93" s="80"/>
      <c r="AD93" s="81"/>
      <c r="AE93" s="85">
        <f>'[2]Tier 1'!W93</f>
        <v>5640</v>
      </c>
      <c r="AF93" s="86"/>
      <c r="AG93" s="86">
        <f>'[2]Tier 1'!X93</f>
        <v>5640</v>
      </c>
      <c r="AH93" s="86"/>
      <c r="AI93" s="86">
        <f>'[2]Tier 1'!Y93</f>
        <v>5640</v>
      </c>
      <c r="AJ93" s="86">
        <f t="shared" si="27"/>
        <v>5076</v>
      </c>
      <c r="AK93" s="86" t="e">
        <f>VLOOKUP(A93,[1]_ScenarioData!$B$2:$FF$9999,-1,FALSE)</f>
        <v>#N/A</v>
      </c>
      <c r="AL93" s="87" t="e">
        <f t="shared" si="28"/>
        <v>#N/A</v>
      </c>
      <c r="AM93" s="85">
        <f t="shared" si="37"/>
        <v>619</v>
      </c>
      <c r="AN93" s="92">
        <f t="shared" si="38"/>
        <v>0.11</v>
      </c>
      <c r="AO93" s="80" t="str">
        <f t="shared" si="39"/>
        <v>OK</v>
      </c>
      <c r="AP93" s="86">
        <f t="shared" si="40"/>
        <v>670</v>
      </c>
      <c r="AQ93" s="92">
        <f t="shared" si="41"/>
        <v>0.11899999999999999</v>
      </c>
      <c r="AR93" s="80" t="str">
        <f t="shared" si="42"/>
        <v>OK</v>
      </c>
      <c r="AS93" s="86">
        <f t="shared" si="43"/>
        <v>705</v>
      </c>
      <c r="AT93" s="92">
        <f t="shared" si="44"/>
        <v>0.125</v>
      </c>
      <c r="AU93" s="93" t="str">
        <f t="shared" si="45"/>
        <v>OK</v>
      </c>
      <c r="AV93" s="86">
        <f t="shared" si="29"/>
        <v>0</v>
      </c>
      <c r="AW93" s="92" t="e">
        <f t="shared" si="30"/>
        <v>#N/A</v>
      </c>
      <c r="AX93" s="94" t="e">
        <f t="shared" si="31"/>
        <v>#N/A</v>
      </c>
      <c r="AY93" s="79"/>
      <c r="AZ93" s="80"/>
      <c r="BA93" s="84">
        <f t="shared" si="32"/>
        <v>0</v>
      </c>
      <c r="BB93" s="95">
        <f t="shared" si="33"/>
        <v>1</v>
      </c>
      <c r="BC93" s="96" t="e">
        <f>SUMIF(#REF!,#REF!, BB20:BB333)</f>
        <v>#REF!</v>
      </c>
      <c r="BD93" s="96">
        <f t="shared" si="34"/>
        <v>1</v>
      </c>
      <c r="BE93" s="96" t="e">
        <f>SUMIF(#REF!,#REF!, BD20:BD333)</f>
        <v>#REF!</v>
      </c>
      <c r="BF93" s="96">
        <f t="shared" si="35"/>
        <v>0</v>
      </c>
      <c r="BG93" s="96" t="e">
        <f>SUMIF(#REF!,#REF!, BF20:BF333)</f>
        <v>#REF!</v>
      </c>
      <c r="BH93" s="96" t="e">
        <f t="shared" si="36"/>
        <v>#N/A</v>
      </c>
      <c r="BI93" s="97">
        <f>SUMIF(B20:B333, B93, BH20:BH333)</f>
        <v>0</v>
      </c>
      <c r="BJ93" s="98"/>
      <c r="BK93" s="99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1"/>
    </row>
    <row r="94" spans="1:82" x14ac:dyDescent="0.25">
      <c r="A94" s="102" t="s">
        <v>251</v>
      </c>
      <c r="B94" s="103"/>
      <c r="C94" s="104" t="s">
        <v>248</v>
      </c>
      <c r="D94" s="104" t="s">
        <v>164</v>
      </c>
      <c r="E94" s="105" t="s">
        <v>252</v>
      </c>
      <c r="F94" s="106" t="s">
        <v>245</v>
      </c>
      <c r="G94" s="107"/>
      <c r="H94" s="108" t="s">
        <v>104</v>
      </c>
      <c r="I94" s="106" t="s">
        <v>3</v>
      </c>
      <c r="J94" s="107" t="s">
        <v>51</v>
      </c>
      <c r="K94" s="109"/>
      <c r="L94" s="110"/>
      <c r="M94" s="111"/>
      <c r="N94" s="112">
        <v>6873</v>
      </c>
      <c r="O94" s="113">
        <v>7448</v>
      </c>
      <c r="P94" s="113">
        <v>7831</v>
      </c>
      <c r="Q94" s="114"/>
      <c r="R94" s="193">
        <v>0.09</v>
      </c>
      <c r="S94" s="112">
        <v>619</v>
      </c>
      <c r="T94" s="113">
        <v>670</v>
      </c>
      <c r="U94" s="113">
        <v>705</v>
      </c>
      <c r="V94" s="114">
        <f t="shared" si="26"/>
        <v>0</v>
      </c>
      <c r="W94" s="116"/>
      <c r="X94" s="117"/>
      <c r="Y94" s="118" t="s">
        <v>80</v>
      </c>
      <c r="Z94" s="107" t="str">
        <f>'[2]Tier 1'!V94</f>
        <v>C</v>
      </c>
      <c r="AA94" s="107"/>
      <c r="AB94" s="107"/>
      <c r="AC94" s="107"/>
      <c r="AD94" s="108"/>
      <c r="AE94" s="112">
        <f>'[2]Tier 1'!W94</f>
        <v>5640</v>
      </c>
      <c r="AF94" s="113"/>
      <c r="AG94" s="113">
        <f>'[2]Tier 1'!X94</f>
        <v>5640</v>
      </c>
      <c r="AH94" s="113"/>
      <c r="AI94" s="113">
        <f>'[2]Tier 1'!Y94</f>
        <v>5640</v>
      </c>
      <c r="AJ94" s="113">
        <f t="shared" si="27"/>
        <v>5076</v>
      </c>
      <c r="AK94" s="113" t="e">
        <f>VLOOKUP(A94,[1]_ScenarioData!$B$2:$FF$9999,-1,FALSE)</f>
        <v>#N/A</v>
      </c>
      <c r="AL94" s="114" t="e">
        <f t="shared" si="28"/>
        <v>#N/A</v>
      </c>
      <c r="AM94" s="112">
        <f t="shared" si="37"/>
        <v>619</v>
      </c>
      <c r="AN94" s="119">
        <f t="shared" si="38"/>
        <v>0.11</v>
      </c>
      <c r="AO94" s="107" t="str">
        <f t="shared" si="39"/>
        <v>OK</v>
      </c>
      <c r="AP94" s="113">
        <f t="shared" si="40"/>
        <v>670</v>
      </c>
      <c r="AQ94" s="119">
        <f t="shared" si="41"/>
        <v>0.11899999999999999</v>
      </c>
      <c r="AR94" s="107" t="str">
        <f t="shared" si="42"/>
        <v>OK</v>
      </c>
      <c r="AS94" s="113">
        <f t="shared" si="43"/>
        <v>705</v>
      </c>
      <c r="AT94" s="119">
        <f t="shared" si="44"/>
        <v>0.125</v>
      </c>
      <c r="AU94" s="120" t="str">
        <f t="shared" si="45"/>
        <v>OK</v>
      </c>
      <c r="AV94" s="113">
        <f t="shared" si="29"/>
        <v>0</v>
      </c>
      <c r="AW94" s="119" t="e">
        <f t="shared" si="30"/>
        <v>#N/A</v>
      </c>
      <c r="AX94" s="121" t="e">
        <f t="shared" si="31"/>
        <v>#N/A</v>
      </c>
      <c r="AY94" s="106"/>
      <c r="AZ94" s="107"/>
      <c r="BA94" s="111">
        <f t="shared" si="32"/>
        <v>0</v>
      </c>
      <c r="BB94" s="122">
        <f t="shared" si="33"/>
        <v>1</v>
      </c>
      <c r="BC94" s="123" t="e">
        <f>SUMIF(#REF!,#REF!, BB20:BB333)</f>
        <v>#REF!</v>
      </c>
      <c r="BD94" s="123">
        <f t="shared" si="34"/>
        <v>1</v>
      </c>
      <c r="BE94" s="123" t="e">
        <f>SUMIF(#REF!,#REF!, BD20:BD333)</f>
        <v>#REF!</v>
      </c>
      <c r="BF94" s="123">
        <f t="shared" si="35"/>
        <v>0</v>
      </c>
      <c r="BG94" s="123" t="e">
        <f>SUMIF(#REF!,#REF!, BF20:BF333)</f>
        <v>#REF!</v>
      </c>
      <c r="BH94" s="123" t="e">
        <f t="shared" si="36"/>
        <v>#N/A</v>
      </c>
      <c r="BI94" s="124">
        <f>SUMIF(B20:B333, B94, BH20:BH333)</f>
        <v>0</v>
      </c>
      <c r="BJ94" s="125"/>
      <c r="BK94" s="99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1"/>
    </row>
    <row r="95" spans="1:82" x14ac:dyDescent="0.25">
      <c r="A95" s="75" t="s">
        <v>253</v>
      </c>
      <c r="B95" s="76"/>
      <c r="C95" s="77" t="s">
        <v>248</v>
      </c>
      <c r="D95" s="77" t="s">
        <v>252</v>
      </c>
      <c r="E95" s="78" t="s">
        <v>140</v>
      </c>
      <c r="F95" s="79" t="s">
        <v>245</v>
      </c>
      <c r="G95" s="80"/>
      <c r="H95" s="81" t="s">
        <v>138</v>
      </c>
      <c r="I95" s="79" t="s">
        <v>3</v>
      </c>
      <c r="J95" s="80" t="s">
        <v>51</v>
      </c>
      <c r="K95" s="82"/>
      <c r="L95" s="83"/>
      <c r="M95" s="84"/>
      <c r="N95" s="85">
        <v>6873</v>
      </c>
      <c r="O95" s="86">
        <v>7448</v>
      </c>
      <c r="P95" s="86">
        <v>7831</v>
      </c>
      <c r="Q95" s="87"/>
      <c r="R95" s="192">
        <v>0.09</v>
      </c>
      <c r="S95" s="85">
        <v>619</v>
      </c>
      <c r="T95" s="86">
        <v>670</v>
      </c>
      <c r="U95" s="86">
        <v>705</v>
      </c>
      <c r="V95" s="87">
        <f t="shared" si="26"/>
        <v>0</v>
      </c>
      <c r="W95" s="89"/>
      <c r="X95" s="90"/>
      <c r="Y95" s="91" t="s">
        <v>80</v>
      </c>
      <c r="Z95" s="80" t="str">
        <f>'[2]Tier 1'!V95</f>
        <v>C</v>
      </c>
      <c r="AA95" s="80"/>
      <c r="AB95" s="80"/>
      <c r="AC95" s="80"/>
      <c r="AD95" s="81"/>
      <c r="AE95" s="85">
        <f>'[2]Tier 1'!W95</f>
        <v>5780</v>
      </c>
      <c r="AF95" s="86"/>
      <c r="AG95" s="86">
        <f>'[2]Tier 1'!X95</f>
        <v>5780</v>
      </c>
      <c r="AH95" s="86"/>
      <c r="AI95" s="86">
        <f>'[2]Tier 1'!Y95</f>
        <v>5780</v>
      </c>
      <c r="AJ95" s="86">
        <f t="shared" si="27"/>
        <v>5202</v>
      </c>
      <c r="AK95" s="86" t="e">
        <f>VLOOKUP(A95,[1]_ScenarioData!$B$2:$FF$9999,-1,FALSE)</f>
        <v>#N/A</v>
      </c>
      <c r="AL95" s="87" t="e">
        <f t="shared" si="28"/>
        <v>#N/A</v>
      </c>
      <c r="AM95" s="85">
        <f t="shared" si="37"/>
        <v>619</v>
      </c>
      <c r="AN95" s="92">
        <f t="shared" si="38"/>
        <v>0.107</v>
      </c>
      <c r="AO95" s="80" t="str">
        <f t="shared" si="39"/>
        <v>OK</v>
      </c>
      <c r="AP95" s="86">
        <f t="shared" si="40"/>
        <v>670</v>
      </c>
      <c r="AQ95" s="92">
        <f t="shared" si="41"/>
        <v>0.11600000000000001</v>
      </c>
      <c r="AR95" s="80" t="str">
        <f t="shared" si="42"/>
        <v>OK</v>
      </c>
      <c r="AS95" s="86">
        <f t="shared" si="43"/>
        <v>705</v>
      </c>
      <c r="AT95" s="92">
        <f t="shared" si="44"/>
        <v>0.122</v>
      </c>
      <c r="AU95" s="93" t="str">
        <f t="shared" si="45"/>
        <v>OK</v>
      </c>
      <c r="AV95" s="86">
        <f t="shared" si="29"/>
        <v>0</v>
      </c>
      <c r="AW95" s="92" t="e">
        <f t="shared" si="30"/>
        <v>#N/A</v>
      </c>
      <c r="AX95" s="94" t="e">
        <f t="shared" si="31"/>
        <v>#N/A</v>
      </c>
      <c r="AY95" s="79"/>
      <c r="AZ95" s="80"/>
      <c r="BA95" s="84">
        <f t="shared" si="32"/>
        <v>0</v>
      </c>
      <c r="BB95" s="95">
        <f t="shared" si="33"/>
        <v>1</v>
      </c>
      <c r="BC95" s="96" t="e">
        <f>SUMIF(#REF!,#REF!, BB20:BB333)</f>
        <v>#REF!</v>
      </c>
      <c r="BD95" s="96">
        <f t="shared" si="34"/>
        <v>1</v>
      </c>
      <c r="BE95" s="96" t="e">
        <f>SUMIF(#REF!,#REF!, BD20:BD333)</f>
        <v>#REF!</v>
      </c>
      <c r="BF95" s="96">
        <f t="shared" si="35"/>
        <v>0</v>
      </c>
      <c r="BG95" s="96" t="e">
        <f>SUMIF(#REF!,#REF!, BF20:BF333)</f>
        <v>#REF!</v>
      </c>
      <c r="BH95" s="96" t="e">
        <f t="shared" si="36"/>
        <v>#N/A</v>
      </c>
      <c r="BI95" s="97">
        <f>SUMIF(B20:B333, B95, BH20:BH333)</f>
        <v>0</v>
      </c>
      <c r="BJ95" s="98"/>
      <c r="BK95" s="99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1"/>
    </row>
    <row r="96" spans="1:82" x14ac:dyDescent="0.25">
      <c r="A96" s="102" t="s">
        <v>254</v>
      </c>
      <c r="B96" s="103"/>
      <c r="C96" s="104" t="s">
        <v>140</v>
      </c>
      <c r="D96" s="104" t="s">
        <v>111</v>
      </c>
      <c r="E96" s="105" t="s">
        <v>255</v>
      </c>
      <c r="F96" s="106" t="s">
        <v>104</v>
      </c>
      <c r="G96" s="107"/>
      <c r="H96" s="108" t="s">
        <v>138</v>
      </c>
      <c r="I96" s="106" t="s">
        <v>3</v>
      </c>
      <c r="J96" s="107" t="s">
        <v>5</v>
      </c>
      <c r="K96" s="109"/>
      <c r="L96" s="110"/>
      <c r="M96" s="111"/>
      <c r="N96" s="112">
        <v>7553</v>
      </c>
      <c r="O96" s="113">
        <v>7484</v>
      </c>
      <c r="P96" s="113">
        <v>7438</v>
      </c>
      <c r="Q96" s="114"/>
      <c r="R96" s="193">
        <v>0.09</v>
      </c>
      <c r="S96" s="112">
        <v>680</v>
      </c>
      <c r="T96" s="113">
        <v>674</v>
      </c>
      <c r="U96" s="113">
        <v>669</v>
      </c>
      <c r="V96" s="114">
        <f t="shared" si="26"/>
        <v>0</v>
      </c>
      <c r="W96" s="116"/>
      <c r="X96" s="117"/>
      <c r="Y96" s="118" t="s">
        <v>80</v>
      </c>
      <c r="Z96" s="107" t="str">
        <f>'[2]Tier 1'!V96</f>
        <v>C</v>
      </c>
      <c r="AA96" s="107"/>
      <c r="AB96" s="107"/>
      <c r="AC96" s="107"/>
      <c r="AD96" s="108"/>
      <c r="AE96" s="112">
        <f>'[2]Tier 1'!W96</f>
        <v>660</v>
      </c>
      <c r="AF96" s="113"/>
      <c r="AG96" s="113">
        <f>'[2]Tier 1'!X96</f>
        <v>660</v>
      </c>
      <c r="AH96" s="113"/>
      <c r="AI96" s="113">
        <f>'[2]Tier 1'!Y96</f>
        <v>660</v>
      </c>
      <c r="AJ96" s="113">
        <f t="shared" si="27"/>
        <v>594</v>
      </c>
      <c r="AK96" s="113" t="e" vm="1">
        <f>VLOOKUP(A96,[1]_ScenarioData!$B$2:$FF$9999,-1,FALSE)</f>
        <v>#VALUE!</v>
      </c>
      <c r="AL96" s="114" t="e" vm="2">
        <f t="shared" si="28"/>
        <v>#VALUE!</v>
      </c>
      <c r="AM96" s="112">
        <f t="shared" si="37"/>
        <v>680</v>
      </c>
      <c r="AN96" s="119">
        <f t="shared" si="38"/>
        <v>1.03</v>
      </c>
      <c r="AO96" s="107" t="str">
        <f t="shared" si="39"/>
        <v>OK</v>
      </c>
      <c r="AP96" s="113">
        <f t="shared" si="40"/>
        <v>674</v>
      </c>
      <c r="AQ96" s="119">
        <f t="shared" si="41"/>
        <v>1.0209999999999999</v>
      </c>
      <c r="AR96" s="107" t="str">
        <f t="shared" si="42"/>
        <v>OK</v>
      </c>
      <c r="AS96" s="113">
        <f t="shared" si="43"/>
        <v>669</v>
      </c>
      <c r="AT96" s="119">
        <f t="shared" si="44"/>
        <v>1.014</v>
      </c>
      <c r="AU96" s="120" t="str">
        <f t="shared" si="45"/>
        <v>OK</v>
      </c>
      <c r="AV96" s="113">
        <f t="shared" si="29"/>
        <v>0</v>
      </c>
      <c r="AW96" s="119" t="e" vm="2">
        <f t="shared" si="30"/>
        <v>#VALUE!</v>
      </c>
      <c r="AX96" s="121" t="e" vm="2">
        <f t="shared" si="31"/>
        <v>#VALUE!</v>
      </c>
      <c r="AY96" s="106"/>
      <c r="AZ96" s="107"/>
      <c r="BA96" s="111">
        <f t="shared" si="32"/>
        <v>0</v>
      </c>
      <c r="BB96" s="122">
        <f t="shared" si="33"/>
        <v>1</v>
      </c>
      <c r="BC96" s="123" t="e">
        <f>SUMIF(#REF!,#REF!, BB20:BB333)</f>
        <v>#REF!</v>
      </c>
      <c r="BD96" s="123">
        <f t="shared" si="34"/>
        <v>1</v>
      </c>
      <c r="BE96" s="123" t="e">
        <f>SUMIF(#REF!,#REF!, BD20:BD333)</f>
        <v>#REF!</v>
      </c>
      <c r="BF96" s="123">
        <f t="shared" si="35"/>
        <v>1</v>
      </c>
      <c r="BG96" s="123" t="e">
        <f>SUMIF(#REF!,#REF!, BF20:BF333)</f>
        <v>#REF!</v>
      </c>
      <c r="BH96" s="123" t="e" vm="2">
        <f t="shared" si="36"/>
        <v>#VALUE!</v>
      </c>
      <c r="BI96" s="124">
        <f>SUMIF(B20:B333, B96, BH20:BH333)</f>
        <v>0</v>
      </c>
      <c r="BJ96" s="125"/>
      <c r="BK96" s="99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1"/>
    </row>
    <row r="97" spans="1:82" x14ac:dyDescent="0.25">
      <c r="A97" s="75" t="s">
        <v>256</v>
      </c>
      <c r="B97" s="76"/>
      <c r="C97" s="77" t="s">
        <v>140</v>
      </c>
      <c r="D97" s="77" t="s">
        <v>255</v>
      </c>
      <c r="E97" s="78" t="s">
        <v>200</v>
      </c>
      <c r="F97" s="79" t="s">
        <v>138</v>
      </c>
      <c r="G97" s="80"/>
      <c r="H97" s="81" t="s">
        <v>104</v>
      </c>
      <c r="I97" s="79" t="s">
        <v>3</v>
      </c>
      <c r="J97" s="80" t="s">
        <v>5</v>
      </c>
      <c r="K97" s="82"/>
      <c r="L97" s="83"/>
      <c r="M97" s="84"/>
      <c r="N97" s="85">
        <v>10710</v>
      </c>
      <c r="O97" s="86">
        <v>11366</v>
      </c>
      <c r="P97" s="86">
        <v>11825</v>
      </c>
      <c r="Q97" s="87"/>
      <c r="R97" s="192">
        <v>0.09</v>
      </c>
      <c r="S97" s="85">
        <v>964</v>
      </c>
      <c r="T97" s="86">
        <v>1023</v>
      </c>
      <c r="U97" s="86">
        <v>1064</v>
      </c>
      <c r="V97" s="87">
        <f t="shared" si="26"/>
        <v>0</v>
      </c>
      <c r="W97" s="89"/>
      <c r="X97" s="90"/>
      <c r="Y97" s="91" t="s">
        <v>80</v>
      </c>
      <c r="Z97" s="80" t="str">
        <f>'[2]Tier 1'!V97</f>
        <v>C</v>
      </c>
      <c r="AA97" s="80"/>
      <c r="AB97" s="80"/>
      <c r="AC97" s="80"/>
      <c r="AD97" s="81"/>
      <c r="AE97" s="85">
        <f>'[2]Tier 1'!W97</f>
        <v>693</v>
      </c>
      <c r="AF97" s="86"/>
      <c r="AG97" s="86">
        <f>'[2]Tier 1'!X97</f>
        <v>693</v>
      </c>
      <c r="AH97" s="86"/>
      <c r="AI97" s="86">
        <f>'[2]Tier 1'!Y97</f>
        <v>693</v>
      </c>
      <c r="AJ97" s="86">
        <f t="shared" si="27"/>
        <v>623.70000000000005</v>
      </c>
      <c r="AK97" s="86" t="e" vm="1">
        <f>VLOOKUP(A97,[1]_ScenarioData!$B$2:$FF$9999,-1,FALSE)</f>
        <v>#VALUE!</v>
      </c>
      <c r="AL97" s="87" t="e" vm="2">
        <f t="shared" si="28"/>
        <v>#VALUE!</v>
      </c>
      <c r="AM97" s="85">
        <f t="shared" si="37"/>
        <v>964</v>
      </c>
      <c r="AN97" s="92">
        <f t="shared" si="38"/>
        <v>1.391</v>
      </c>
      <c r="AO97" s="80" t="str">
        <f t="shared" si="39"/>
        <v>OK</v>
      </c>
      <c r="AP97" s="86">
        <f t="shared" si="40"/>
        <v>1023</v>
      </c>
      <c r="AQ97" s="92">
        <f t="shared" si="41"/>
        <v>1.476</v>
      </c>
      <c r="AR97" s="80" t="str">
        <f t="shared" si="42"/>
        <v>OK</v>
      </c>
      <c r="AS97" s="86">
        <f t="shared" si="43"/>
        <v>1064</v>
      </c>
      <c r="AT97" s="92">
        <f t="shared" si="44"/>
        <v>1.5349999999999999</v>
      </c>
      <c r="AU97" s="93" t="str">
        <f t="shared" si="45"/>
        <v>OK</v>
      </c>
      <c r="AV97" s="86">
        <f t="shared" si="29"/>
        <v>0</v>
      </c>
      <c r="AW97" s="92" t="e" vm="2">
        <f t="shared" si="30"/>
        <v>#VALUE!</v>
      </c>
      <c r="AX97" s="94" t="e" vm="2">
        <f t="shared" si="31"/>
        <v>#VALUE!</v>
      </c>
      <c r="AY97" s="79"/>
      <c r="AZ97" s="80"/>
      <c r="BA97" s="84">
        <f t="shared" si="32"/>
        <v>0</v>
      </c>
      <c r="BB97" s="95">
        <f t="shared" si="33"/>
        <v>1</v>
      </c>
      <c r="BC97" s="96" t="e">
        <f>SUMIF(#REF!,#REF!, BB20:BB333)</f>
        <v>#REF!</v>
      </c>
      <c r="BD97" s="96">
        <f t="shared" si="34"/>
        <v>1</v>
      </c>
      <c r="BE97" s="96" t="e">
        <f>SUMIF(#REF!,#REF!, BD20:BD333)</f>
        <v>#REF!</v>
      </c>
      <c r="BF97" s="96">
        <f t="shared" si="35"/>
        <v>1</v>
      </c>
      <c r="BG97" s="96" t="e">
        <f>SUMIF(#REF!,#REF!, BF20:BF333)</f>
        <v>#REF!</v>
      </c>
      <c r="BH97" s="96" t="e" vm="2">
        <f t="shared" si="36"/>
        <v>#VALUE!</v>
      </c>
      <c r="BI97" s="97">
        <f>SUMIF(B20:B333, B97, BH20:BH333)</f>
        <v>0</v>
      </c>
      <c r="BJ97" s="98"/>
      <c r="BK97" s="99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1"/>
    </row>
    <row r="98" spans="1:82" x14ac:dyDescent="0.25">
      <c r="A98" s="102" t="s">
        <v>257</v>
      </c>
      <c r="B98" s="103"/>
      <c r="C98" s="104" t="s">
        <v>140</v>
      </c>
      <c r="D98" s="104" t="s">
        <v>200</v>
      </c>
      <c r="E98" s="105" t="s">
        <v>160</v>
      </c>
      <c r="F98" s="106" t="s">
        <v>138</v>
      </c>
      <c r="G98" s="107"/>
      <c r="H98" s="108" t="s">
        <v>104</v>
      </c>
      <c r="I98" s="106" t="s">
        <v>3</v>
      </c>
      <c r="J98" s="107" t="s">
        <v>5</v>
      </c>
      <c r="K98" s="109"/>
      <c r="L98" s="110"/>
      <c r="M98" s="111"/>
      <c r="N98" s="112">
        <v>6630</v>
      </c>
      <c r="O98" s="113">
        <v>7036</v>
      </c>
      <c r="P98" s="113">
        <v>7320</v>
      </c>
      <c r="Q98" s="114"/>
      <c r="R98" s="193">
        <v>0.09</v>
      </c>
      <c r="S98" s="112">
        <v>597</v>
      </c>
      <c r="T98" s="113">
        <v>633</v>
      </c>
      <c r="U98" s="113">
        <v>659</v>
      </c>
      <c r="V98" s="114">
        <f t="shared" si="26"/>
        <v>0</v>
      </c>
      <c r="W98" s="116"/>
      <c r="X98" s="117"/>
      <c r="Y98" s="118" t="s">
        <v>80</v>
      </c>
      <c r="Z98" s="107" t="str">
        <f>'[2]Tier 1'!V98</f>
        <v>C</v>
      </c>
      <c r="AA98" s="107"/>
      <c r="AB98" s="107"/>
      <c r="AC98" s="107"/>
      <c r="AD98" s="108"/>
      <c r="AE98" s="112">
        <f>'[2]Tier 1'!W98</f>
        <v>693</v>
      </c>
      <c r="AF98" s="113"/>
      <c r="AG98" s="113">
        <f>'[2]Tier 1'!X98</f>
        <v>693</v>
      </c>
      <c r="AH98" s="113"/>
      <c r="AI98" s="113">
        <f>'[2]Tier 1'!Y98</f>
        <v>693</v>
      </c>
      <c r="AJ98" s="113">
        <f t="shared" si="27"/>
        <v>623.70000000000005</v>
      </c>
      <c r="AK98" s="113" t="e" vm="1">
        <f>VLOOKUP(A98,[1]_ScenarioData!$B$2:$FF$9999,-1,FALSE)</f>
        <v>#VALUE!</v>
      </c>
      <c r="AL98" s="114" t="e" vm="2">
        <f t="shared" si="28"/>
        <v>#VALUE!</v>
      </c>
      <c r="AM98" s="112">
        <f t="shared" si="37"/>
        <v>597</v>
      </c>
      <c r="AN98" s="119">
        <f t="shared" si="38"/>
        <v>0.86099999999999999</v>
      </c>
      <c r="AO98" s="107" t="str">
        <f t="shared" si="39"/>
        <v>OK</v>
      </c>
      <c r="AP98" s="113">
        <f t="shared" si="40"/>
        <v>633</v>
      </c>
      <c r="AQ98" s="119">
        <f t="shared" si="41"/>
        <v>0.91300000000000003</v>
      </c>
      <c r="AR98" s="107" t="str">
        <f t="shared" si="42"/>
        <v>OK</v>
      </c>
      <c r="AS98" s="113">
        <f t="shared" si="43"/>
        <v>659</v>
      </c>
      <c r="AT98" s="119">
        <f t="shared" si="44"/>
        <v>0.95099999999999996</v>
      </c>
      <c r="AU98" s="120" t="str">
        <f t="shared" si="45"/>
        <v>OK</v>
      </c>
      <c r="AV98" s="113">
        <f t="shared" si="29"/>
        <v>0</v>
      </c>
      <c r="AW98" s="119" t="e" vm="2">
        <f t="shared" si="30"/>
        <v>#VALUE!</v>
      </c>
      <c r="AX98" s="121" t="e" vm="2">
        <f t="shared" si="31"/>
        <v>#VALUE!</v>
      </c>
      <c r="AY98" s="106"/>
      <c r="AZ98" s="107"/>
      <c r="BA98" s="111">
        <f t="shared" si="32"/>
        <v>0</v>
      </c>
      <c r="BB98" s="122">
        <f t="shared" si="33"/>
        <v>1</v>
      </c>
      <c r="BC98" s="123" t="e">
        <f>SUMIF(#REF!,#REF!, BB20:BB333)</f>
        <v>#REF!</v>
      </c>
      <c r="BD98" s="123">
        <f t="shared" si="34"/>
        <v>1</v>
      </c>
      <c r="BE98" s="123" t="e">
        <f>SUMIF(#REF!,#REF!, BD20:BD333)</f>
        <v>#REF!</v>
      </c>
      <c r="BF98" s="123">
        <f t="shared" si="35"/>
        <v>1</v>
      </c>
      <c r="BG98" s="123" t="e">
        <f>SUMIF(#REF!,#REF!, BF20:BF333)</f>
        <v>#REF!</v>
      </c>
      <c r="BH98" s="123" t="e" vm="2">
        <f t="shared" si="36"/>
        <v>#VALUE!</v>
      </c>
      <c r="BI98" s="124">
        <f>SUMIF(B20:B333, B98, BH20:BH333)</f>
        <v>0</v>
      </c>
      <c r="BJ98" s="125"/>
      <c r="BK98" s="99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1"/>
    </row>
    <row r="99" spans="1:82" x14ac:dyDescent="0.25">
      <c r="A99" s="75" t="s">
        <v>258</v>
      </c>
      <c r="B99" s="76"/>
      <c r="C99" s="77" t="s">
        <v>140</v>
      </c>
      <c r="D99" s="77" t="s">
        <v>160</v>
      </c>
      <c r="E99" s="78" t="s">
        <v>204</v>
      </c>
      <c r="F99" s="79" t="s">
        <v>104</v>
      </c>
      <c r="G99" s="80"/>
      <c r="H99" s="81" t="s">
        <v>104</v>
      </c>
      <c r="I99" s="79" t="s">
        <v>3</v>
      </c>
      <c r="J99" s="80" t="s">
        <v>5</v>
      </c>
      <c r="K99" s="82"/>
      <c r="L99" s="83"/>
      <c r="M99" s="84"/>
      <c r="N99" s="85">
        <v>5741</v>
      </c>
      <c r="O99" s="86">
        <v>6093</v>
      </c>
      <c r="P99" s="86">
        <v>6339</v>
      </c>
      <c r="Q99" s="87"/>
      <c r="R99" s="192">
        <v>0.09</v>
      </c>
      <c r="S99" s="85">
        <v>517</v>
      </c>
      <c r="T99" s="86">
        <v>548</v>
      </c>
      <c r="U99" s="86">
        <v>570</v>
      </c>
      <c r="V99" s="87">
        <f t="shared" si="26"/>
        <v>0</v>
      </c>
      <c r="W99" s="89"/>
      <c r="X99" s="90"/>
      <c r="Y99" s="91" t="s">
        <v>80</v>
      </c>
      <c r="Z99" s="80" t="str">
        <f>'[2]Tier 1'!V99</f>
        <v>C</v>
      </c>
      <c r="AA99" s="80"/>
      <c r="AB99" s="80"/>
      <c r="AC99" s="80"/>
      <c r="AD99" s="81"/>
      <c r="AE99" s="85">
        <f>'[2]Tier 1'!W99</f>
        <v>1510</v>
      </c>
      <c r="AF99" s="86"/>
      <c r="AG99" s="86">
        <f>'[2]Tier 1'!X99</f>
        <v>1510</v>
      </c>
      <c r="AH99" s="86"/>
      <c r="AI99" s="86">
        <f>'[2]Tier 1'!Y99</f>
        <v>1510</v>
      </c>
      <c r="AJ99" s="86">
        <f t="shared" si="27"/>
        <v>1359</v>
      </c>
      <c r="AK99" s="86" t="e" vm="1">
        <f>VLOOKUP(A99,[1]_ScenarioData!$B$2:$FF$9999,-1,FALSE)</f>
        <v>#VALUE!</v>
      </c>
      <c r="AL99" s="87" t="e" vm="2">
        <f t="shared" si="28"/>
        <v>#VALUE!</v>
      </c>
      <c r="AM99" s="85">
        <f t="shared" si="37"/>
        <v>517</v>
      </c>
      <c r="AN99" s="92">
        <f t="shared" si="38"/>
        <v>0.34200000000000003</v>
      </c>
      <c r="AO99" s="80" t="str">
        <f t="shared" si="39"/>
        <v>OK</v>
      </c>
      <c r="AP99" s="86">
        <f t="shared" si="40"/>
        <v>548</v>
      </c>
      <c r="AQ99" s="92">
        <f t="shared" si="41"/>
        <v>0.36299999999999999</v>
      </c>
      <c r="AR99" s="80" t="str">
        <f t="shared" si="42"/>
        <v>OK</v>
      </c>
      <c r="AS99" s="86">
        <f t="shared" si="43"/>
        <v>570</v>
      </c>
      <c r="AT99" s="92">
        <f t="shared" si="44"/>
        <v>0.377</v>
      </c>
      <c r="AU99" s="93" t="str">
        <f t="shared" si="45"/>
        <v>OK</v>
      </c>
      <c r="AV99" s="86">
        <f t="shared" si="29"/>
        <v>0</v>
      </c>
      <c r="AW99" s="92" t="e" vm="2">
        <f t="shared" si="30"/>
        <v>#VALUE!</v>
      </c>
      <c r="AX99" s="94" t="e" vm="2">
        <f t="shared" si="31"/>
        <v>#VALUE!</v>
      </c>
      <c r="AY99" s="79"/>
      <c r="AZ99" s="80"/>
      <c r="BA99" s="84">
        <f t="shared" si="32"/>
        <v>0</v>
      </c>
      <c r="BB99" s="95">
        <f t="shared" si="33"/>
        <v>1</v>
      </c>
      <c r="BC99" s="96" t="e">
        <f>SUMIF(#REF!,#REF!, BB20:BB333)</f>
        <v>#REF!</v>
      </c>
      <c r="BD99" s="96">
        <f t="shared" si="34"/>
        <v>1</v>
      </c>
      <c r="BE99" s="96" t="e">
        <f>SUMIF(#REF!,#REF!, BD20:BD333)</f>
        <v>#REF!</v>
      </c>
      <c r="BF99" s="96">
        <f t="shared" si="35"/>
        <v>0</v>
      </c>
      <c r="BG99" s="96" t="e">
        <f>SUMIF(#REF!,#REF!, BF20:BF333)</f>
        <v>#REF!</v>
      </c>
      <c r="BH99" s="96" t="e" vm="2">
        <f t="shared" si="36"/>
        <v>#VALUE!</v>
      </c>
      <c r="BI99" s="97">
        <f>SUMIF(B20:B333, B99, BH20:BH333)</f>
        <v>0</v>
      </c>
      <c r="BJ99" s="98"/>
      <c r="BK99" s="99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1"/>
    </row>
    <row r="100" spans="1:82" x14ac:dyDescent="0.25">
      <c r="A100" s="102" t="s">
        <v>259</v>
      </c>
      <c r="B100" s="103"/>
      <c r="C100" s="104" t="s">
        <v>140</v>
      </c>
      <c r="D100" s="104" t="s">
        <v>204</v>
      </c>
      <c r="E100" s="105" t="s">
        <v>168</v>
      </c>
      <c r="F100" s="106" t="s">
        <v>104</v>
      </c>
      <c r="G100" s="107"/>
      <c r="H100" s="108" t="s">
        <v>104</v>
      </c>
      <c r="I100" s="106" t="s">
        <v>3</v>
      </c>
      <c r="J100" s="107" t="s">
        <v>5</v>
      </c>
      <c r="K100" s="109"/>
      <c r="L100" s="110"/>
      <c r="M100" s="111"/>
      <c r="N100" s="112">
        <v>6222</v>
      </c>
      <c r="O100" s="113">
        <v>6325</v>
      </c>
      <c r="P100" s="113">
        <v>6564</v>
      </c>
      <c r="Q100" s="114"/>
      <c r="R100" s="193">
        <v>0.09</v>
      </c>
      <c r="S100" s="112">
        <v>560</v>
      </c>
      <c r="T100" s="113">
        <v>569</v>
      </c>
      <c r="U100" s="113">
        <v>591</v>
      </c>
      <c r="V100" s="114">
        <f t="shared" si="26"/>
        <v>0</v>
      </c>
      <c r="W100" s="116"/>
      <c r="X100" s="117"/>
      <c r="Y100" s="118" t="s">
        <v>80</v>
      </c>
      <c r="Z100" s="107" t="str">
        <f>'[2]Tier 1'!V100</f>
        <v>C</v>
      </c>
      <c r="AA100" s="107"/>
      <c r="AB100" s="107"/>
      <c r="AC100" s="107"/>
      <c r="AD100" s="108"/>
      <c r="AE100" s="112">
        <f>'[2]Tier 1'!W100</f>
        <v>1560</v>
      </c>
      <c r="AF100" s="113"/>
      <c r="AG100" s="113">
        <f>'[2]Tier 1'!X100</f>
        <v>1560</v>
      </c>
      <c r="AH100" s="113"/>
      <c r="AI100" s="113">
        <f>'[2]Tier 1'!Y100</f>
        <v>1560</v>
      </c>
      <c r="AJ100" s="113">
        <f t="shared" si="27"/>
        <v>1404</v>
      </c>
      <c r="AK100" s="113" t="e" vm="1">
        <f>VLOOKUP(A100,[1]_ScenarioData!$B$2:$FF$9999,-1,FALSE)</f>
        <v>#VALUE!</v>
      </c>
      <c r="AL100" s="114" t="e" vm="2">
        <f t="shared" si="28"/>
        <v>#VALUE!</v>
      </c>
      <c r="AM100" s="112">
        <f t="shared" si="37"/>
        <v>560</v>
      </c>
      <c r="AN100" s="119">
        <f t="shared" si="38"/>
        <v>0.35899999999999999</v>
      </c>
      <c r="AO100" s="107" t="str">
        <f t="shared" si="39"/>
        <v>OK</v>
      </c>
      <c r="AP100" s="113">
        <f t="shared" si="40"/>
        <v>569</v>
      </c>
      <c r="AQ100" s="119">
        <f t="shared" si="41"/>
        <v>0.36499999999999999</v>
      </c>
      <c r="AR100" s="107" t="str">
        <f t="shared" si="42"/>
        <v>OK</v>
      </c>
      <c r="AS100" s="113">
        <f t="shared" si="43"/>
        <v>591</v>
      </c>
      <c r="AT100" s="119">
        <f t="shared" si="44"/>
        <v>0.379</v>
      </c>
      <c r="AU100" s="120" t="str">
        <f t="shared" si="45"/>
        <v>OK</v>
      </c>
      <c r="AV100" s="113">
        <f t="shared" si="29"/>
        <v>0</v>
      </c>
      <c r="AW100" s="119" t="e" vm="2">
        <f t="shared" si="30"/>
        <v>#VALUE!</v>
      </c>
      <c r="AX100" s="121" t="e" vm="2">
        <f t="shared" si="31"/>
        <v>#VALUE!</v>
      </c>
      <c r="AY100" s="106"/>
      <c r="AZ100" s="107"/>
      <c r="BA100" s="111">
        <f t="shared" si="32"/>
        <v>0</v>
      </c>
      <c r="BB100" s="122">
        <f t="shared" si="33"/>
        <v>1</v>
      </c>
      <c r="BC100" s="123" t="e">
        <f>SUMIF(#REF!,#REF!, BB20:BB333)</f>
        <v>#REF!</v>
      </c>
      <c r="BD100" s="123">
        <f t="shared" si="34"/>
        <v>1</v>
      </c>
      <c r="BE100" s="123" t="e">
        <f>SUMIF(#REF!,#REF!, BD20:BD333)</f>
        <v>#REF!</v>
      </c>
      <c r="BF100" s="123">
        <f t="shared" si="35"/>
        <v>0</v>
      </c>
      <c r="BG100" s="123" t="e">
        <f>SUMIF(#REF!,#REF!, BF20:BF333)</f>
        <v>#REF!</v>
      </c>
      <c r="BH100" s="123" t="e" vm="2">
        <f t="shared" si="36"/>
        <v>#VALUE!</v>
      </c>
      <c r="BI100" s="124">
        <f>SUMIF(B20:B333, B100, BH20:BH333)</f>
        <v>0</v>
      </c>
      <c r="BJ100" s="125"/>
      <c r="BK100" s="99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1"/>
    </row>
    <row r="101" spans="1:82" x14ac:dyDescent="0.25">
      <c r="A101" s="75" t="s">
        <v>260</v>
      </c>
      <c r="B101" s="76"/>
      <c r="C101" s="77" t="s">
        <v>140</v>
      </c>
      <c r="D101" s="77" t="s">
        <v>168</v>
      </c>
      <c r="E101" s="78" t="s">
        <v>261</v>
      </c>
      <c r="F101" s="79" t="s">
        <v>104</v>
      </c>
      <c r="G101" s="80"/>
      <c r="H101" s="81" t="s">
        <v>109</v>
      </c>
      <c r="I101" s="79" t="s">
        <v>3</v>
      </c>
      <c r="J101" s="80" t="s">
        <v>5</v>
      </c>
      <c r="K101" s="82"/>
      <c r="L101" s="83"/>
      <c r="M101" s="84"/>
      <c r="N101" s="85">
        <v>5100</v>
      </c>
      <c r="O101" s="86">
        <v>5024</v>
      </c>
      <c r="P101" s="86">
        <v>5133</v>
      </c>
      <c r="Q101" s="87"/>
      <c r="R101" s="192">
        <v>0.09</v>
      </c>
      <c r="S101" s="85">
        <v>459</v>
      </c>
      <c r="T101" s="86">
        <v>452</v>
      </c>
      <c r="U101" s="86">
        <v>462</v>
      </c>
      <c r="V101" s="87">
        <f t="shared" si="26"/>
        <v>0</v>
      </c>
      <c r="W101" s="89"/>
      <c r="X101" s="90"/>
      <c r="Y101" s="91" t="s">
        <v>80</v>
      </c>
      <c r="Z101" s="80" t="str">
        <f>'[2]Tier 1'!V101</f>
        <v>C</v>
      </c>
      <c r="AA101" s="80"/>
      <c r="AB101" s="80"/>
      <c r="AC101" s="80"/>
      <c r="AD101" s="81"/>
      <c r="AE101" s="85">
        <f>'[2]Tier 1'!W101</f>
        <v>1490</v>
      </c>
      <c r="AF101" s="86"/>
      <c r="AG101" s="86">
        <f>'[2]Tier 1'!X101</f>
        <v>1490</v>
      </c>
      <c r="AH101" s="86"/>
      <c r="AI101" s="86">
        <f>'[2]Tier 1'!Y101</f>
        <v>1490</v>
      </c>
      <c r="AJ101" s="86">
        <f t="shared" si="27"/>
        <v>1341</v>
      </c>
      <c r="AK101" s="86" t="e" vm="1">
        <f>VLOOKUP(A101,[1]_ScenarioData!$B$2:$FF$9999,-1,FALSE)</f>
        <v>#VALUE!</v>
      </c>
      <c r="AL101" s="87" t="e" vm="2">
        <f t="shared" si="28"/>
        <v>#VALUE!</v>
      </c>
      <c r="AM101" s="85">
        <f t="shared" si="37"/>
        <v>459</v>
      </c>
      <c r="AN101" s="92">
        <f t="shared" si="38"/>
        <v>0.308</v>
      </c>
      <c r="AO101" s="80" t="str">
        <f t="shared" si="39"/>
        <v>OK</v>
      </c>
      <c r="AP101" s="86">
        <f t="shared" si="40"/>
        <v>452</v>
      </c>
      <c r="AQ101" s="92">
        <f t="shared" si="41"/>
        <v>0.30299999999999999</v>
      </c>
      <c r="AR101" s="80" t="str">
        <f t="shared" si="42"/>
        <v>OK</v>
      </c>
      <c r="AS101" s="86">
        <f t="shared" si="43"/>
        <v>462</v>
      </c>
      <c r="AT101" s="92">
        <f t="shared" si="44"/>
        <v>0.31</v>
      </c>
      <c r="AU101" s="93" t="str">
        <f t="shared" si="45"/>
        <v>OK</v>
      </c>
      <c r="AV101" s="86">
        <f t="shared" si="29"/>
        <v>0</v>
      </c>
      <c r="AW101" s="92" t="e" vm="2">
        <f t="shared" si="30"/>
        <v>#VALUE!</v>
      </c>
      <c r="AX101" s="94" t="e" vm="2">
        <f t="shared" si="31"/>
        <v>#VALUE!</v>
      </c>
      <c r="AY101" s="79"/>
      <c r="AZ101" s="80"/>
      <c r="BA101" s="84">
        <f t="shared" si="32"/>
        <v>0</v>
      </c>
      <c r="BB101" s="95">
        <f t="shared" si="33"/>
        <v>1</v>
      </c>
      <c r="BC101" s="96" t="e">
        <f>SUMIF(#REF!,#REF!, BB20:BB333)</f>
        <v>#REF!</v>
      </c>
      <c r="BD101" s="96">
        <f t="shared" si="34"/>
        <v>1</v>
      </c>
      <c r="BE101" s="96" t="e">
        <f>SUMIF(#REF!,#REF!, BD20:BD333)</f>
        <v>#REF!</v>
      </c>
      <c r="BF101" s="96">
        <f t="shared" si="35"/>
        <v>0</v>
      </c>
      <c r="BG101" s="96" t="e">
        <f>SUMIF(#REF!,#REF!, BF20:BF333)</f>
        <v>#REF!</v>
      </c>
      <c r="BH101" s="96" t="e" vm="2">
        <f t="shared" si="36"/>
        <v>#VALUE!</v>
      </c>
      <c r="BI101" s="97">
        <f>SUMIF(B20:B333, B101, BH20:BH333)</f>
        <v>0</v>
      </c>
      <c r="BJ101" s="98"/>
      <c r="BK101" s="99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1"/>
    </row>
    <row r="102" spans="1:82" x14ac:dyDescent="0.25">
      <c r="A102" s="102" t="s">
        <v>262</v>
      </c>
      <c r="B102" s="103"/>
      <c r="C102" s="104" t="s">
        <v>140</v>
      </c>
      <c r="D102" s="104" t="s">
        <v>261</v>
      </c>
      <c r="E102" s="105" t="s">
        <v>263</v>
      </c>
      <c r="F102" s="106" t="s">
        <v>104</v>
      </c>
      <c r="G102" s="107"/>
      <c r="H102" s="108" t="s">
        <v>109</v>
      </c>
      <c r="I102" s="106" t="s">
        <v>3</v>
      </c>
      <c r="J102" s="107" t="s">
        <v>5</v>
      </c>
      <c r="K102" s="109"/>
      <c r="L102" s="110"/>
      <c r="M102" s="111"/>
      <c r="N102" s="112">
        <v>4887</v>
      </c>
      <c r="O102" s="113">
        <v>5299</v>
      </c>
      <c r="P102" s="113">
        <v>5575</v>
      </c>
      <c r="Q102" s="114"/>
      <c r="R102" s="193">
        <v>0.09</v>
      </c>
      <c r="S102" s="112">
        <v>440</v>
      </c>
      <c r="T102" s="113">
        <v>477</v>
      </c>
      <c r="U102" s="113">
        <v>502</v>
      </c>
      <c r="V102" s="114">
        <f t="shared" si="26"/>
        <v>0</v>
      </c>
      <c r="W102" s="116"/>
      <c r="X102" s="117"/>
      <c r="Y102" s="118" t="s">
        <v>80</v>
      </c>
      <c r="Z102" s="107" t="str">
        <f>'[2]Tier 1'!V102</f>
        <v>C</v>
      </c>
      <c r="AA102" s="107"/>
      <c r="AB102" s="107"/>
      <c r="AC102" s="107"/>
      <c r="AD102" s="108"/>
      <c r="AE102" s="112">
        <f>'[2]Tier 1'!W102</f>
        <v>1490</v>
      </c>
      <c r="AF102" s="113"/>
      <c r="AG102" s="113">
        <f>'[2]Tier 1'!X102</f>
        <v>1490</v>
      </c>
      <c r="AH102" s="113"/>
      <c r="AI102" s="113">
        <f>'[2]Tier 1'!Y102</f>
        <v>1490</v>
      </c>
      <c r="AJ102" s="113">
        <f t="shared" si="27"/>
        <v>1341</v>
      </c>
      <c r="AK102" s="113" t="e" vm="1">
        <f>VLOOKUP(A102,[1]_ScenarioData!$B$2:$FF$9999,-1,FALSE)</f>
        <v>#VALUE!</v>
      </c>
      <c r="AL102" s="114" t="e" vm="2">
        <f t="shared" si="28"/>
        <v>#VALUE!</v>
      </c>
      <c r="AM102" s="112">
        <f t="shared" si="37"/>
        <v>440</v>
      </c>
      <c r="AN102" s="119">
        <f t="shared" si="38"/>
        <v>0.29499999999999998</v>
      </c>
      <c r="AO102" s="107" t="str">
        <f t="shared" si="39"/>
        <v>OK</v>
      </c>
      <c r="AP102" s="113">
        <f t="shared" si="40"/>
        <v>477</v>
      </c>
      <c r="AQ102" s="119">
        <f t="shared" si="41"/>
        <v>0.32</v>
      </c>
      <c r="AR102" s="107" t="str">
        <f t="shared" si="42"/>
        <v>OK</v>
      </c>
      <c r="AS102" s="113">
        <f t="shared" si="43"/>
        <v>502</v>
      </c>
      <c r="AT102" s="119">
        <f t="shared" si="44"/>
        <v>0.33700000000000002</v>
      </c>
      <c r="AU102" s="120" t="str">
        <f t="shared" si="45"/>
        <v>OK</v>
      </c>
      <c r="AV102" s="113">
        <f t="shared" si="29"/>
        <v>0</v>
      </c>
      <c r="AW102" s="119" t="e" vm="2">
        <f t="shared" si="30"/>
        <v>#VALUE!</v>
      </c>
      <c r="AX102" s="121" t="e" vm="2">
        <f t="shared" si="31"/>
        <v>#VALUE!</v>
      </c>
      <c r="AY102" s="106"/>
      <c r="AZ102" s="107"/>
      <c r="BA102" s="111">
        <f t="shared" si="32"/>
        <v>0</v>
      </c>
      <c r="BB102" s="122">
        <f t="shared" si="33"/>
        <v>1</v>
      </c>
      <c r="BC102" s="123" t="e">
        <f>SUMIF(#REF!,#REF!, BB20:BB333)</f>
        <v>#REF!</v>
      </c>
      <c r="BD102" s="123">
        <f t="shared" si="34"/>
        <v>1</v>
      </c>
      <c r="BE102" s="123" t="e">
        <f>SUMIF(#REF!,#REF!, BD20:BD333)</f>
        <v>#REF!</v>
      </c>
      <c r="BF102" s="123">
        <f t="shared" si="35"/>
        <v>0</v>
      </c>
      <c r="BG102" s="123" t="e">
        <f>SUMIF(#REF!,#REF!, BF20:BF333)</f>
        <v>#REF!</v>
      </c>
      <c r="BH102" s="123" t="e" vm="2">
        <f t="shared" si="36"/>
        <v>#VALUE!</v>
      </c>
      <c r="BI102" s="124">
        <f>SUMIF(B20:B333, B102, BH20:BH333)</f>
        <v>0</v>
      </c>
      <c r="BJ102" s="125"/>
      <c r="BK102" s="99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1"/>
    </row>
    <row r="103" spans="1:82" x14ac:dyDescent="0.25">
      <c r="A103" s="75" t="s">
        <v>264</v>
      </c>
      <c r="B103" s="76"/>
      <c r="C103" s="77" t="s">
        <v>140</v>
      </c>
      <c r="D103" s="77" t="s">
        <v>263</v>
      </c>
      <c r="E103" s="78" t="s">
        <v>265</v>
      </c>
      <c r="F103" s="79" t="s">
        <v>109</v>
      </c>
      <c r="G103" s="80"/>
      <c r="H103" s="81" t="s">
        <v>109</v>
      </c>
      <c r="I103" s="79" t="s">
        <v>3</v>
      </c>
      <c r="J103" s="80" t="s">
        <v>5</v>
      </c>
      <c r="K103" s="82"/>
      <c r="L103" s="83"/>
      <c r="M103" s="84"/>
      <c r="N103" s="85">
        <v>4887</v>
      </c>
      <c r="O103" s="86">
        <v>5299</v>
      </c>
      <c r="P103" s="86">
        <v>5575</v>
      </c>
      <c r="Q103" s="87"/>
      <c r="R103" s="192">
        <v>0.09</v>
      </c>
      <c r="S103" s="85">
        <v>440</v>
      </c>
      <c r="T103" s="86">
        <v>477</v>
      </c>
      <c r="U103" s="86">
        <v>502</v>
      </c>
      <c r="V103" s="87">
        <f t="shared" si="26"/>
        <v>0</v>
      </c>
      <c r="W103" s="89"/>
      <c r="X103" s="90"/>
      <c r="Y103" s="91" t="s">
        <v>80</v>
      </c>
      <c r="Z103" s="80" t="str">
        <f>'[2]Tier 1'!V103</f>
        <v>C</v>
      </c>
      <c r="AA103" s="80"/>
      <c r="AB103" s="80"/>
      <c r="AC103" s="80"/>
      <c r="AD103" s="81"/>
      <c r="AE103" s="85">
        <f>'[2]Tier 1'!W103</f>
        <v>4490</v>
      </c>
      <c r="AF103" s="86"/>
      <c r="AG103" s="86">
        <f>'[2]Tier 1'!X103</f>
        <v>4490</v>
      </c>
      <c r="AH103" s="86"/>
      <c r="AI103" s="86">
        <f>'[2]Tier 1'!Y103</f>
        <v>4490</v>
      </c>
      <c r="AJ103" s="86">
        <f t="shared" si="27"/>
        <v>4041</v>
      </c>
      <c r="AK103" s="86" t="e" vm="1">
        <f>VLOOKUP(A103,[1]_ScenarioData!$B$2:$FF$9999,-1,FALSE)</f>
        <v>#VALUE!</v>
      </c>
      <c r="AL103" s="87" t="e" vm="2">
        <f t="shared" si="28"/>
        <v>#VALUE!</v>
      </c>
      <c r="AM103" s="85">
        <f t="shared" si="37"/>
        <v>440</v>
      </c>
      <c r="AN103" s="92">
        <f t="shared" si="38"/>
        <v>9.8000000000000004E-2</v>
      </c>
      <c r="AO103" s="80" t="str">
        <f t="shared" si="39"/>
        <v>OK</v>
      </c>
      <c r="AP103" s="86">
        <f t="shared" si="40"/>
        <v>477</v>
      </c>
      <c r="AQ103" s="92">
        <f t="shared" si="41"/>
        <v>0.106</v>
      </c>
      <c r="AR103" s="80" t="str">
        <f t="shared" si="42"/>
        <v>OK</v>
      </c>
      <c r="AS103" s="86">
        <f t="shared" si="43"/>
        <v>502</v>
      </c>
      <c r="AT103" s="92">
        <f t="shared" si="44"/>
        <v>0.112</v>
      </c>
      <c r="AU103" s="93" t="str">
        <f t="shared" si="45"/>
        <v>OK</v>
      </c>
      <c r="AV103" s="86">
        <f t="shared" si="29"/>
        <v>0</v>
      </c>
      <c r="AW103" s="92" t="e" vm="2">
        <f t="shared" si="30"/>
        <v>#VALUE!</v>
      </c>
      <c r="AX103" s="94" t="e" vm="2">
        <f t="shared" si="31"/>
        <v>#VALUE!</v>
      </c>
      <c r="AY103" s="79"/>
      <c r="AZ103" s="80"/>
      <c r="BA103" s="84">
        <f t="shared" si="32"/>
        <v>0</v>
      </c>
      <c r="BB103" s="95">
        <f t="shared" si="33"/>
        <v>1</v>
      </c>
      <c r="BC103" s="96" t="e">
        <f>SUMIF(#REF!,#REF!, BB20:BB333)</f>
        <v>#REF!</v>
      </c>
      <c r="BD103" s="96">
        <f t="shared" si="34"/>
        <v>1</v>
      </c>
      <c r="BE103" s="96" t="e">
        <f>SUMIF(#REF!,#REF!, BD20:BD333)</f>
        <v>#REF!</v>
      </c>
      <c r="BF103" s="96">
        <f t="shared" si="35"/>
        <v>0</v>
      </c>
      <c r="BG103" s="96" t="e">
        <f>SUMIF(#REF!,#REF!, BF20:BF333)</f>
        <v>#REF!</v>
      </c>
      <c r="BH103" s="96" t="e" vm="2">
        <f t="shared" si="36"/>
        <v>#VALUE!</v>
      </c>
      <c r="BI103" s="97">
        <f>SUMIF(B20:B333, B103, BH20:BH333)</f>
        <v>0</v>
      </c>
      <c r="BJ103" s="98"/>
      <c r="BK103" s="99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1"/>
    </row>
    <row r="104" spans="1:82" x14ac:dyDescent="0.25">
      <c r="A104" s="102" t="s">
        <v>266</v>
      </c>
      <c r="B104" s="103"/>
      <c r="C104" s="104" t="s">
        <v>140</v>
      </c>
      <c r="D104" s="104" t="s">
        <v>265</v>
      </c>
      <c r="E104" s="105" t="s">
        <v>267</v>
      </c>
      <c r="F104" s="106" t="s">
        <v>109</v>
      </c>
      <c r="G104" s="107"/>
      <c r="H104" s="108" t="s">
        <v>109</v>
      </c>
      <c r="I104" s="106" t="s">
        <v>3</v>
      </c>
      <c r="J104" s="107" t="s">
        <v>5</v>
      </c>
      <c r="K104" s="109"/>
      <c r="L104" s="110"/>
      <c r="M104" s="111"/>
      <c r="N104" s="112">
        <v>4887</v>
      </c>
      <c r="O104" s="113">
        <v>5299</v>
      </c>
      <c r="P104" s="113">
        <v>5575</v>
      </c>
      <c r="Q104" s="114"/>
      <c r="R104" s="193">
        <v>0.09</v>
      </c>
      <c r="S104" s="112">
        <v>440</v>
      </c>
      <c r="T104" s="113">
        <v>477</v>
      </c>
      <c r="U104" s="113">
        <v>502</v>
      </c>
      <c r="V104" s="114">
        <f t="shared" si="26"/>
        <v>0</v>
      </c>
      <c r="W104" s="116"/>
      <c r="X104" s="117"/>
      <c r="Y104" s="118" t="s">
        <v>80</v>
      </c>
      <c r="Z104" s="107" t="str">
        <f>'[2]Tier 1'!V104</f>
        <v>C</v>
      </c>
      <c r="AA104" s="107"/>
      <c r="AB104" s="107"/>
      <c r="AC104" s="107"/>
      <c r="AD104" s="108"/>
      <c r="AE104" s="112">
        <f>'[2]Tier 1'!W104</f>
        <v>4490</v>
      </c>
      <c r="AF104" s="113"/>
      <c r="AG104" s="113">
        <f>'[2]Tier 1'!X104</f>
        <v>4490</v>
      </c>
      <c r="AH104" s="113"/>
      <c r="AI104" s="113">
        <f>'[2]Tier 1'!Y104</f>
        <v>4490</v>
      </c>
      <c r="AJ104" s="113">
        <f t="shared" si="27"/>
        <v>4041</v>
      </c>
      <c r="AK104" s="113" t="e" vm="1">
        <f>VLOOKUP(A104,[1]_ScenarioData!$B$2:$FF$9999,-1,FALSE)</f>
        <v>#VALUE!</v>
      </c>
      <c r="AL104" s="114" t="e" vm="2">
        <f t="shared" si="28"/>
        <v>#VALUE!</v>
      </c>
      <c r="AM104" s="112">
        <f t="shared" si="37"/>
        <v>440</v>
      </c>
      <c r="AN104" s="119">
        <f t="shared" si="38"/>
        <v>9.8000000000000004E-2</v>
      </c>
      <c r="AO104" s="107" t="str">
        <f t="shared" si="39"/>
        <v>OK</v>
      </c>
      <c r="AP104" s="113">
        <f t="shared" si="40"/>
        <v>477</v>
      </c>
      <c r="AQ104" s="119">
        <f t="shared" si="41"/>
        <v>0.106</v>
      </c>
      <c r="AR104" s="107" t="str">
        <f t="shared" si="42"/>
        <v>OK</v>
      </c>
      <c r="AS104" s="113">
        <f t="shared" si="43"/>
        <v>502</v>
      </c>
      <c r="AT104" s="119">
        <f t="shared" si="44"/>
        <v>0.112</v>
      </c>
      <c r="AU104" s="120" t="str">
        <f t="shared" si="45"/>
        <v>OK</v>
      </c>
      <c r="AV104" s="113">
        <f t="shared" si="29"/>
        <v>0</v>
      </c>
      <c r="AW104" s="119" t="e" vm="2">
        <f t="shared" si="30"/>
        <v>#VALUE!</v>
      </c>
      <c r="AX104" s="121" t="e" vm="2">
        <f t="shared" si="31"/>
        <v>#VALUE!</v>
      </c>
      <c r="AY104" s="106"/>
      <c r="AZ104" s="107"/>
      <c r="BA104" s="111">
        <f t="shared" si="32"/>
        <v>0</v>
      </c>
      <c r="BB104" s="122">
        <f t="shared" si="33"/>
        <v>1</v>
      </c>
      <c r="BC104" s="123" t="e">
        <f>SUMIF(#REF!,#REF!, BB20:BB333)</f>
        <v>#REF!</v>
      </c>
      <c r="BD104" s="123">
        <f t="shared" si="34"/>
        <v>1</v>
      </c>
      <c r="BE104" s="123" t="e">
        <f>SUMIF(#REF!,#REF!, BD20:BD333)</f>
        <v>#REF!</v>
      </c>
      <c r="BF104" s="123">
        <f t="shared" si="35"/>
        <v>0</v>
      </c>
      <c r="BG104" s="123" t="e">
        <f>SUMIF(#REF!,#REF!, BF20:BF333)</f>
        <v>#REF!</v>
      </c>
      <c r="BH104" s="123" t="e" vm="2">
        <f t="shared" si="36"/>
        <v>#VALUE!</v>
      </c>
      <c r="BI104" s="124">
        <f>SUMIF(B20:B333, B104, BH20:BH333)</f>
        <v>0</v>
      </c>
      <c r="BJ104" s="125"/>
      <c r="BK104" s="99"/>
      <c r="BL104" s="100"/>
      <c r="BM104" s="100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1"/>
    </row>
    <row r="105" spans="1:82" x14ac:dyDescent="0.25">
      <c r="A105" s="75" t="s">
        <v>268</v>
      </c>
      <c r="B105" s="76"/>
      <c r="C105" s="77" t="s">
        <v>140</v>
      </c>
      <c r="D105" s="77" t="s">
        <v>267</v>
      </c>
      <c r="E105" s="78" t="s">
        <v>185</v>
      </c>
      <c r="F105" s="79" t="s">
        <v>109</v>
      </c>
      <c r="G105" s="80"/>
      <c r="H105" s="81" t="s">
        <v>104</v>
      </c>
      <c r="I105" s="79" t="s">
        <v>3</v>
      </c>
      <c r="J105" s="80" t="s">
        <v>51</v>
      </c>
      <c r="K105" s="82"/>
      <c r="L105" s="83"/>
      <c r="M105" s="84"/>
      <c r="N105" s="85">
        <v>8670</v>
      </c>
      <c r="O105" s="86">
        <v>8921</v>
      </c>
      <c r="P105" s="86">
        <v>9365</v>
      </c>
      <c r="Q105" s="87"/>
      <c r="R105" s="192">
        <v>0.09</v>
      </c>
      <c r="S105" s="85">
        <v>780</v>
      </c>
      <c r="T105" s="86">
        <v>803</v>
      </c>
      <c r="U105" s="86">
        <v>843</v>
      </c>
      <c r="V105" s="87">
        <f t="shared" si="26"/>
        <v>0</v>
      </c>
      <c r="W105" s="89"/>
      <c r="X105" s="90"/>
      <c r="Y105" s="91" t="s">
        <v>80</v>
      </c>
      <c r="Z105" s="80" t="str">
        <f>'[2]Tier 1'!V105</f>
        <v>C</v>
      </c>
      <c r="AA105" s="80"/>
      <c r="AB105" s="80"/>
      <c r="AC105" s="80"/>
      <c r="AD105" s="81"/>
      <c r="AE105" s="85">
        <f>'[2]Tier 1'!W105</f>
        <v>4490</v>
      </c>
      <c r="AF105" s="86"/>
      <c r="AG105" s="86">
        <f>'[2]Tier 1'!X105</f>
        <v>4490</v>
      </c>
      <c r="AH105" s="86"/>
      <c r="AI105" s="86">
        <f>'[2]Tier 1'!Y105</f>
        <v>4490</v>
      </c>
      <c r="AJ105" s="86">
        <f t="shared" si="27"/>
        <v>4041</v>
      </c>
      <c r="AK105" s="86" t="e" vm="1">
        <f>VLOOKUP(A105,[1]_ScenarioData!$B$2:$FF$9999,-1,FALSE)</f>
        <v>#VALUE!</v>
      </c>
      <c r="AL105" s="87" t="e" vm="2">
        <f t="shared" si="28"/>
        <v>#VALUE!</v>
      </c>
      <c r="AM105" s="85">
        <f t="shared" si="37"/>
        <v>780</v>
      </c>
      <c r="AN105" s="92">
        <f t="shared" si="38"/>
        <v>0.17399999999999999</v>
      </c>
      <c r="AO105" s="80" t="str">
        <f t="shared" si="39"/>
        <v>OK</v>
      </c>
      <c r="AP105" s="86">
        <f t="shared" si="40"/>
        <v>803</v>
      </c>
      <c r="AQ105" s="92">
        <f t="shared" si="41"/>
        <v>0.17899999999999999</v>
      </c>
      <c r="AR105" s="80" t="str">
        <f t="shared" si="42"/>
        <v>OK</v>
      </c>
      <c r="AS105" s="86">
        <f t="shared" si="43"/>
        <v>843</v>
      </c>
      <c r="AT105" s="92">
        <f t="shared" si="44"/>
        <v>0.188</v>
      </c>
      <c r="AU105" s="93" t="str">
        <f t="shared" si="45"/>
        <v>OK</v>
      </c>
      <c r="AV105" s="86">
        <f t="shared" si="29"/>
        <v>0</v>
      </c>
      <c r="AW105" s="92" t="e" vm="2">
        <f t="shared" si="30"/>
        <v>#VALUE!</v>
      </c>
      <c r="AX105" s="94" t="e" vm="2">
        <f t="shared" si="31"/>
        <v>#VALUE!</v>
      </c>
      <c r="AY105" s="79"/>
      <c r="AZ105" s="80"/>
      <c r="BA105" s="84">
        <f t="shared" si="32"/>
        <v>0</v>
      </c>
      <c r="BB105" s="95">
        <f t="shared" si="33"/>
        <v>1</v>
      </c>
      <c r="BC105" s="96" t="e">
        <f>SUMIF(#REF!,#REF!, BB20:BB333)</f>
        <v>#REF!</v>
      </c>
      <c r="BD105" s="96">
        <f t="shared" si="34"/>
        <v>1</v>
      </c>
      <c r="BE105" s="96" t="e">
        <f>SUMIF(#REF!,#REF!, BD20:BD333)</f>
        <v>#REF!</v>
      </c>
      <c r="BF105" s="96">
        <f t="shared" si="35"/>
        <v>0</v>
      </c>
      <c r="BG105" s="96" t="e">
        <f>SUMIF(#REF!,#REF!, BF20:BF333)</f>
        <v>#REF!</v>
      </c>
      <c r="BH105" s="96" t="e" vm="2">
        <f t="shared" si="36"/>
        <v>#VALUE!</v>
      </c>
      <c r="BI105" s="97">
        <f>SUMIF(B20:B333, B105, BH20:BH333)</f>
        <v>0</v>
      </c>
      <c r="BJ105" s="98"/>
      <c r="BK105" s="99"/>
      <c r="BL105" s="100"/>
      <c r="BM105" s="100"/>
      <c r="BN105" s="100"/>
      <c r="BO105" s="100"/>
      <c r="BP105" s="100"/>
      <c r="BQ105" s="100"/>
      <c r="BR105" s="100"/>
      <c r="BS105" s="100"/>
      <c r="BT105" s="100"/>
      <c r="BU105" s="100"/>
      <c r="BV105" s="100"/>
      <c r="BW105" s="100"/>
      <c r="BX105" s="100"/>
      <c r="BY105" s="100"/>
      <c r="BZ105" s="100"/>
      <c r="CA105" s="100"/>
      <c r="CB105" s="100"/>
      <c r="CC105" s="100"/>
      <c r="CD105" s="101"/>
    </row>
    <row r="106" spans="1:82" x14ac:dyDescent="0.25">
      <c r="A106" s="102" t="s">
        <v>269</v>
      </c>
      <c r="B106" s="103"/>
      <c r="C106" s="104" t="s">
        <v>140</v>
      </c>
      <c r="D106" s="104" t="s">
        <v>185</v>
      </c>
      <c r="E106" s="105" t="s">
        <v>170</v>
      </c>
      <c r="F106" s="106" t="s">
        <v>109</v>
      </c>
      <c r="G106" s="107"/>
      <c r="H106" s="108" t="s">
        <v>118</v>
      </c>
      <c r="I106" s="106" t="s">
        <v>3</v>
      </c>
      <c r="J106" s="107" t="s">
        <v>51</v>
      </c>
      <c r="K106" s="109"/>
      <c r="L106" s="110"/>
      <c r="M106" s="111"/>
      <c r="N106" s="112">
        <v>8670</v>
      </c>
      <c r="O106" s="113">
        <v>8921</v>
      </c>
      <c r="P106" s="113">
        <v>9365</v>
      </c>
      <c r="Q106" s="114"/>
      <c r="R106" s="193">
        <v>0.09</v>
      </c>
      <c r="S106" s="112">
        <v>780</v>
      </c>
      <c r="T106" s="113">
        <v>803</v>
      </c>
      <c r="U106" s="113">
        <v>843</v>
      </c>
      <c r="V106" s="114">
        <f t="shared" si="26"/>
        <v>0</v>
      </c>
      <c r="W106" s="116"/>
      <c r="X106" s="117"/>
      <c r="Y106" s="118" t="s">
        <v>80</v>
      </c>
      <c r="Z106" s="107" t="str">
        <f>'[2]Tier 1'!V106</f>
        <v>C</v>
      </c>
      <c r="AA106" s="107"/>
      <c r="AB106" s="107"/>
      <c r="AC106" s="107"/>
      <c r="AD106" s="108"/>
      <c r="AE106" s="112">
        <f>'[2]Tier 1'!W106</f>
        <v>4490</v>
      </c>
      <c r="AF106" s="113"/>
      <c r="AG106" s="113">
        <f>'[2]Tier 1'!X106</f>
        <v>4490</v>
      </c>
      <c r="AH106" s="113"/>
      <c r="AI106" s="113">
        <f>'[2]Tier 1'!Y106</f>
        <v>4490</v>
      </c>
      <c r="AJ106" s="113">
        <f t="shared" si="27"/>
        <v>4041</v>
      </c>
      <c r="AK106" s="113" t="e" vm="1">
        <f>VLOOKUP(A106,[1]_ScenarioData!$B$2:$FF$9999,-1,FALSE)</f>
        <v>#VALUE!</v>
      </c>
      <c r="AL106" s="114" t="e" vm="2">
        <f t="shared" si="28"/>
        <v>#VALUE!</v>
      </c>
      <c r="AM106" s="112">
        <f t="shared" si="37"/>
        <v>780</v>
      </c>
      <c r="AN106" s="119">
        <f t="shared" si="38"/>
        <v>0.17399999999999999</v>
      </c>
      <c r="AO106" s="107" t="str">
        <f t="shared" si="39"/>
        <v>OK</v>
      </c>
      <c r="AP106" s="113">
        <f t="shared" si="40"/>
        <v>803</v>
      </c>
      <c r="AQ106" s="119">
        <f t="shared" si="41"/>
        <v>0.17899999999999999</v>
      </c>
      <c r="AR106" s="107" t="str">
        <f t="shared" si="42"/>
        <v>OK</v>
      </c>
      <c r="AS106" s="113">
        <f t="shared" si="43"/>
        <v>843</v>
      </c>
      <c r="AT106" s="119">
        <f t="shared" si="44"/>
        <v>0.188</v>
      </c>
      <c r="AU106" s="120" t="str">
        <f t="shared" si="45"/>
        <v>OK</v>
      </c>
      <c r="AV106" s="113">
        <f t="shared" si="29"/>
        <v>0</v>
      </c>
      <c r="AW106" s="119" t="e" vm="2">
        <f t="shared" si="30"/>
        <v>#VALUE!</v>
      </c>
      <c r="AX106" s="121" t="e" vm="2">
        <f t="shared" si="31"/>
        <v>#VALUE!</v>
      </c>
      <c r="AY106" s="106"/>
      <c r="AZ106" s="107"/>
      <c r="BA106" s="111">
        <f t="shared" si="32"/>
        <v>0</v>
      </c>
      <c r="BB106" s="122">
        <f t="shared" si="33"/>
        <v>1</v>
      </c>
      <c r="BC106" s="123" t="e">
        <f>SUMIF(#REF!,#REF!, BB20:BB333)</f>
        <v>#REF!</v>
      </c>
      <c r="BD106" s="123">
        <f t="shared" si="34"/>
        <v>1</v>
      </c>
      <c r="BE106" s="123" t="e">
        <f>SUMIF(#REF!,#REF!, BD20:BD333)</f>
        <v>#REF!</v>
      </c>
      <c r="BF106" s="123">
        <f t="shared" si="35"/>
        <v>0</v>
      </c>
      <c r="BG106" s="123" t="e">
        <f>SUMIF(#REF!,#REF!, BF20:BF333)</f>
        <v>#REF!</v>
      </c>
      <c r="BH106" s="123" t="e" vm="2">
        <f t="shared" si="36"/>
        <v>#VALUE!</v>
      </c>
      <c r="BI106" s="124">
        <f>SUMIF(B20:B333, B106, BH20:BH333)</f>
        <v>0</v>
      </c>
      <c r="BJ106" s="125"/>
      <c r="BK106" s="99"/>
      <c r="BL106" s="100"/>
      <c r="BM106" s="100"/>
      <c r="BN106" s="100"/>
      <c r="BO106" s="100"/>
      <c r="BP106" s="100"/>
      <c r="BQ106" s="100"/>
      <c r="BR106" s="100"/>
      <c r="BS106" s="100"/>
      <c r="BT106" s="100"/>
      <c r="BU106" s="100"/>
      <c r="BV106" s="100"/>
      <c r="BW106" s="100"/>
      <c r="BX106" s="100"/>
      <c r="BY106" s="100"/>
      <c r="BZ106" s="100"/>
      <c r="CA106" s="100"/>
      <c r="CB106" s="100"/>
      <c r="CC106" s="100"/>
      <c r="CD106" s="101"/>
    </row>
    <row r="107" spans="1:82" x14ac:dyDescent="0.25">
      <c r="A107" s="75" t="s">
        <v>270</v>
      </c>
      <c r="B107" s="76"/>
      <c r="C107" s="77" t="s">
        <v>271</v>
      </c>
      <c r="D107" s="77" t="s">
        <v>111</v>
      </c>
      <c r="E107" s="78" t="s">
        <v>150</v>
      </c>
      <c r="F107" s="79" t="s">
        <v>104</v>
      </c>
      <c r="G107" s="80"/>
      <c r="H107" s="81" t="s">
        <v>118</v>
      </c>
      <c r="I107" s="79" t="s">
        <v>3</v>
      </c>
      <c r="J107" s="80" t="s">
        <v>5</v>
      </c>
      <c r="K107" s="82"/>
      <c r="L107" s="83"/>
      <c r="M107" s="84"/>
      <c r="N107" s="85">
        <v>9486</v>
      </c>
      <c r="O107" s="86">
        <v>10067</v>
      </c>
      <c r="P107" s="86">
        <v>9544</v>
      </c>
      <c r="Q107" s="87"/>
      <c r="R107" s="192">
        <v>0.09</v>
      </c>
      <c r="S107" s="85">
        <v>854</v>
      </c>
      <c r="T107" s="86">
        <v>906</v>
      </c>
      <c r="U107" s="86">
        <v>859</v>
      </c>
      <c r="V107" s="87">
        <f t="shared" si="26"/>
        <v>0</v>
      </c>
      <c r="W107" s="89"/>
      <c r="X107" s="90"/>
      <c r="Y107" s="91" t="s">
        <v>80</v>
      </c>
      <c r="Z107" s="80" t="str">
        <f>'[2]Tier 1'!V107</f>
        <v>C</v>
      </c>
      <c r="AA107" s="80"/>
      <c r="AB107" s="80"/>
      <c r="AC107" s="80"/>
      <c r="AD107" s="81"/>
      <c r="AE107" s="85">
        <f>'[2]Tier 1'!W107</f>
        <v>660</v>
      </c>
      <c r="AF107" s="86"/>
      <c r="AG107" s="86">
        <f>'[2]Tier 1'!X107</f>
        <v>660</v>
      </c>
      <c r="AH107" s="86"/>
      <c r="AI107" s="86">
        <f>'[2]Tier 1'!Y107</f>
        <v>660</v>
      </c>
      <c r="AJ107" s="86">
        <f t="shared" si="27"/>
        <v>594</v>
      </c>
      <c r="AK107" s="86" t="e" vm="1">
        <f>VLOOKUP(A107,[1]_ScenarioData!$B$2:$FF$9999,-1,FALSE)</f>
        <v>#VALUE!</v>
      </c>
      <c r="AL107" s="87" t="e" vm="2">
        <f t="shared" si="28"/>
        <v>#VALUE!</v>
      </c>
      <c r="AM107" s="85">
        <f t="shared" si="37"/>
        <v>854</v>
      </c>
      <c r="AN107" s="92">
        <f t="shared" si="38"/>
        <v>1.294</v>
      </c>
      <c r="AO107" s="80" t="str">
        <f t="shared" si="39"/>
        <v>OK</v>
      </c>
      <c r="AP107" s="86">
        <f t="shared" si="40"/>
        <v>906</v>
      </c>
      <c r="AQ107" s="92">
        <f t="shared" si="41"/>
        <v>1.373</v>
      </c>
      <c r="AR107" s="80" t="str">
        <f t="shared" si="42"/>
        <v>OK</v>
      </c>
      <c r="AS107" s="86">
        <f t="shared" si="43"/>
        <v>859</v>
      </c>
      <c r="AT107" s="92">
        <f t="shared" si="44"/>
        <v>1.302</v>
      </c>
      <c r="AU107" s="93" t="str">
        <f t="shared" si="45"/>
        <v>OK</v>
      </c>
      <c r="AV107" s="86">
        <f t="shared" si="29"/>
        <v>0</v>
      </c>
      <c r="AW107" s="92" t="e" vm="2">
        <f t="shared" si="30"/>
        <v>#VALUE!</v>
      </c>
      <c r="AX107" s="94" t="e" vm="2">
        <f t="shared" si="31"/>
        <v>#VALUE!</v>
      </c>
      <c r="AY107" s="79"/>
      <c r="AZ107" s="80"/>
      <c r="BA107" s="84">
        <f t="shared" si="32"/>
        <v>0</v>
      </c>
      <c r="BB107" s="95">
        <f t="shared" si="33"/>
        <v>1</v>
      </c>
      <c r="BC107" s="96" t="e">
        <f>SUMIF(#REF!,#REF!, BB20:BB333)</f>
        <v>#REF!</v>
      </c>
      <c r="BD107" s="96">
        <f t="shared" si="34"/>
        <v>1</v>
      </c>
      <c r="BE107" s="96" t="e">
        <f>SUMIF(#REF!,#REF!, BD20:BD333)</f>
        <v>#REF!</v>
      </c>
      <c r="BF107" s="96">
        <f t="shared" si="35"/>
        <v>1</v>
      </c>
      <c r="BG107" s="96" t="e">
        <f>SUMIF(#REF!,#REF!, BF20:BF333)</f>
        <v>#REF!</v>
      </c>
      <c r="BH107" s="96" t="e" vm="2">
        <f t="shared" si="36"/>
        <v>#VALUE!</v>
      </c>
      <c r="BI107" s="97">
        <f>SUMIF(B20:B333, B107, BH20:BH333)</f>
        <v>0</v>
      </c>
      <c r="BJ107" s="98"/>
      <c r="BK107" s="99"/>
      <c r="BL107" s="100"/>
      <c r="BM107" s="100"/>
      <c r="BN107" s="100"/>
      <c r="BO107" s="100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1"/>
    </row>
    <row r="108" spans="1:82" x14ac:dyDescent="0.25">
      <c r="A108" s="102" t="s">
        <v>272</v>
      </c>
      <c r="B108" s="103"/>
      <c r="C108" s="104" t="s">
        <v>273</v>
      </c>
      <c r="D108" s="104" t="s">
        <v>204</v>
      </c>
      <c r="E108" s="105" t="s">
        <v>274</v>
      </c>
      <c r="F108" s="106" t="s">
        <v>109</v>
      </c>
      <c r="G108" s="107"/>
      <c r="H108" s="108" t="s">
        <v>118</v>
      </c>
      <c r="I108" s="106" t="s">
        <v>3</v>
      </c>
      <c r="J108" s="107" t="s">
        <v>51</v>
      </c>
      <c r="K108" s="109"/>
      <c r="L108" s="110"/>
      <c r="M108" s="111"/>
      <c r="N108" s="112">
        <v>32640</v>
      </c>
      <c r="O108" s="113">
        <v>34638</v>
      </c>
      <c r="P108" s="113">
        <v>36037</v>
      </c>
      <c r="Q108" s="114"/>
      <c r="R108" s="193">
        <v>0.09</v>
      </c>
      <c r="S108" s="112">
        <v>2938</v>
      </c>
      <c r="T108" s="113">
        <v>3117</v>
      </c>
      <c r="U108" s="113">
        <v>3243</v>
      </c>
      <c r="V108" s="114">
        <f t="shared" si="26"/>
        <v>0</v>
      </c>
      <c r="W108" s="116"/>
      <c r="X108" s="117"/>
      <c r="Y108" s="118" t="s">
        <v>80</v>
      </c>
      <c r="Z108" s="107" t="str">
        <f>'[2]Tier 1'!V108</f>
        <v>C</v>
      </c>
      <c r="AA108" s="107"/>
      <c r="AB108" s="107"/>
      <c r="AC108" s="107"/>
      <c r="AD108" s="108"/>
      <c r="AE108" s="112">
        <f>'[2]Tier 1'!W108</f>
        <v>1310</v>
      </c>
      <c r="AF108" s="113"/>
      <c r="AG108" s="113">
        <f>'[2]Tier 1'!X108</f>
        <v>1310</v>
      </c>
      <c r="AH108" s="113"/>
      <c r="AI108" s="113">
        <f>'[2]Tier 1'!Y108</f>
        <v>2090</v>
      </c>
      <c r="AJ108" s="113">
        <f t="shared" si="27"/>
        <v>1881</v>
      </c>
      <c r="AK108" s="113" t="e" vm="1">
        <f>VLOOKUP(A108,[1]_ScenarioData!$B$2:$FF$9999,-1,FALSE)</f>
        <v>#VALUE!</v>
      </c>
      <c r="AL108" s="114" t="e" vm="2">
        <f t="shared" si="28"/>
        <v>#VALUE!</v>
      </c>
      <c r="AM108" s="112">
        <f t="shared" si="37"/>
        <v>2938</v>
      </c>
      <c r="AN108" s="119">
        <f t="shared" si="38"/>
        <v>2.2429999999999999</v>
      </c>
      <c r="AO108" s="107" t="str">
        <f t="shared" si="39"/>
        <v>OK</v>
      </c>
      <c r="AP108" s="113">
        <f t="shared" si="40"/>
        <v>3117</v>
      </c>
      <c r="AQ108" s="119">
        <f t="shared" si="41"/>
        <v>2.379</v>
      </c>
      <c r="AR108" s="107" t="str">
        <f t="shared" si="42"/>
        <v>OK</v>
      </c>
      <c r="AS108" s="113">
        <f t="shared" si="43"/>
        <v>3243</v>
      </c>
      <c r="AT108" s="119">
        <f t="shared" si="44"/>
        <v>1.552</v>
      </c>
      <c r="AU108" s="120" t="str">
        <f t="shared" si="45"/>
        <v>OK</v>
      </c>
      <c r="AV108" s="113">
        <f t="shared" si="29"/>
        <v>0</v>
      </c>
      <c r="AW108" s="119" t="e" vm="2">
        <f t="shared" si="30"/>
        <v>#VALUE!</v>
      </c>
      <c r="AX108" s="121" t="e" vm="2">
        <f t="shared" si="31"/>
        <v>#VALUE!</v>
      </c>
      <c r="AY108" s="106"/>
      <c r="AZ108" s="107"/>
      <c r="BA108" s="111">
        <f t="shared" si="32"/>
        <v>0</v>
      </c>
      <c r="BB108" s="122">
        <f t="shared" si="33"/>
        <v>1</v>
      </c>
      <c r="BC108" s="123" t="e">
        <f>SUMIF(#REF!,#REF!, BB20:BB333)</f>
        <v>#REF!</v>
      </c>
      <c r="BD108" s="123">
        <f t="shared" si="34"/>
        <v>1</v>
      </c>
      <c r="BE108" s="123" t="e">
        <f>SUMIF(#REF!,#REF!, BD20:BD333)</f>
        <v>#REF!</v>
      </c>
      <c r="BF108" s="123">
        <f t="shared" si="35"/>
        <v>1</v>
      </c>
      <c r="BG108" s="123" t="e">
        <f>SUMIF(#REF!,#REF!, BF20:BF333)</f>
        <v>#REF!</v>
      </c>
      <c r="BH108" s="123" t="e" vm="2">
        <f t="shared" si="36"/>
        <v>#VALUE!</v>
      </c>
      <c r="BI108" s="124">
        <f>SUMIF(B20:B333, B108, BH20:BH333)</f>
        <v>0</v>
      </c>
      <c r="BJ108" s="125"/>
      <c r="BK108" s="99"/>
      <c r="BL108" s="100"/>
      <c r="BM108" s="100"/>
      <c r="BN108" s="100"/>
      <c r="BO108" s="100"/>
      <c r="BP108" s="100"/>
      <c r="BQ108" s="100"/>
      <c r="BR108" s="100"/>
      <c r="BS108" s="100"/>
      <c r="BT108" s="100"/>
      <c r="BU108" s="100"/>
      <c r="BV108" s="100"/>
      <c r="BW108" s="100"/>
      <c r="BX108" s="100"/>
      <c r="BY108" s="100"/>
      <c r="BZ108" s="100"/>
      <c r="CA108" s="100"/>
      <c r="CB108" s="100"/>
      <c r="CC108" s="100"/>
      <c r="CD108" s="101"/>
    </row>
    <row r="109" spans="1:82" x14ac:dyDescent="0.25">
      <c r="A109" s="75" t="s">
        <v>275</v>
      </c>
      <c r="B109" s="76"/>
      <c r="C109" s="77" t="s">
        <v>273</v>
      </c>
      <c r="D109" s="77" t="s">
        <v>274</v>
      </c>
      <c r="E109" s="78" t="s">
        <v>276</v>
      </c>
      <c r="F109" s="79" t="s">
        <v>109</v>
      </c>
      <c r="G109" s="80"/>
      <c r="H109" s="81" t="s">
        <v>118</v>
      </c>
      <c r="I109" s="79" t="s">
        <v>3</v>
      </c>
      <c r="J109" s="80" t="s">
        <v>51</v>
      </c>
      <c r="K109" s="82"/>
      <c r="L109" s="83"/>
      <c r="M109" s="84"/>
      <c r="N109" s="85">
        <v>32640</v>
      </c>
      <c r="O109" s="86">
        <v>34638</v>
      </c>
      <c r="P109" s="86">
        <v>36037</v>
      </c>
      <c r="Q109" s="87"/>
      <c r="R109" s="192">
        <v>0.09</v>
      </c>
      <c r="S109" s="85">
        <v>2938</v>
      </c>
      <c r="T109" s="86">
        <v>3117</v>
      </c>
      <c r="U109" s="86">
        <v>3243</v>
      </c>
      <c r="V109" s="87">
        <f t="shared" si="26"/>
        <v>0</v>
      </c>
      <c r="W109" s="89"/>
      <c r="X109" s="90"/>
      <c r="Y109" s="91" t="s">
        <v>80</v>
      </c>
      <c r="Z109" s="80" t="str">
        <f>'[2]Tier 1'!V109</f>
        <v>C</v>
      </c>
      <c r="AA109" s="80"/>
      <c r="AB109" s="80"/>
      <c r="AC109" s="80"/>
      <c r="AD109" s="81"/>
      <c r="AE109" s="85">
        <f>'[2]Tier 1'!W109</f>
        <v>1310</v>
      </c>
      <c r="AF109" s="86"/>
      <c r="AG109" s="86">
        <f>'[2]Tier 1'!X109</f>
        <v>1310</v>
      </c>
      <c r="AH109" s="86"/>
      <c r="AI109" s="86">
        <f>'[2]Tier 1'!Y109</f>
        <v>2090</v>
      </c>
      <c r="AJ109" s="86">
        <f t="shared" si="27"/>
        <v>1881</v>
      </c>
      <c r="AK109" s="86" t="e" vm="1">
        <f>VLOOKUP(A109,[1]_ScenarioData!$B$2:$FF$9999,-1,FALSE)</f>
        <v>#VALUE!</v>
      </c>
      <c r="AL109" s="87" t="e" vm="2">
        <f t="shared" si="28"/>
        <v>#VALUE!</v>
      </c>
      <c r="AM109" s="85">
        <f t="shared" si="37"/>
        <v>2938</v>
      </c>
      <c r="AN109" s="92">
        <f t="shared" si="38"/>
        <v>2.2429999999999999</v>
      </c>
      <c r="AO109" s="80" t="str">
        <f t="shared" si="39"/>
        <v>OK</v>
      </c>
      <c r="AP109" s="86">
        <f t="shared" si="40"/>
        <v>3117</v>
      </c>
      <c r="AQ109" s="92">
        <f t="shared" si="41"/>
        <v>2.379</v>
      </c>
      <c r="AR109" s="80" t="str">
        <f t="shared" si="42"/>
        <v>OK</v>
      </c>
      <c r="AS109" s="86">
        <f t="shared" si="43"/>
        <v>3243</v>
      </c>
      <c r="AT109" s="92">
        <f t="shared" si="44"/>
        <v>1.552</v>
      </c>
      <c r="AU109" s="93" t="str">
        <f t="shared" si="45"/>
        <v>OK</v>
      </c>
      <c r="AV109" s="86">
        <f t="shared" si="29"/>
        <v>0</v>
      </c>
      <c r="AW109" s="92" t="e" vm="2">
        <f t="shared" si="30"/>
        <v>#VALUE!</v>
      </c>
      <c r="AX109" s="94" t="e" vm="2">
        <f t="shared" si="31"/>
        <v>#VALUE!</v>
      </c>
      <c r="AY109" s="79"/>
      <c r="AZ109" s="80"/>
      <c r="BA109" s="84">
        <f t="shared" si="32"/>
        <v>0</v>
      </c>
      <c r="BB109" s="95">
        <f t="shared" si="33"/>
        <v>1</v>
      </c>
      <c r="BC109" s="96" t="e">
        <f>SUMIF(#REF!,#REF!, BB20:BB333)</f>
        <v>#REF!</v>
      </c>
      <c r="BD109" s="96">
        <f t="shared" si="34"/>
        <v>1</v>
      </c>
      <c r="BE109" s="96" t="e">
        <f>SUMIF(#REF!,#REF!, BD20:BD333)</f>
        <v>#REF!</v>
      </c>
      <c r="BF109" s="96">
        <f t="shared" si="35"/>
        <v>1</v>
      </c>
      <c r="BG109" s="96" t="e">
        <f>SUMIF(#REF!,#REF!, BF20:BF333)</f>
        <v>#REF!</v>
      </c>
      <c r="BH109" s="96" t="e" vm="2">
        <f t="shared" si="36"/>
        <v>#VALUE!</v>
      </c>
      <c r="BI109" s="97">
        <f>SUMIF(B20:B333, B109, BH20:BH333)</f>
        <v>0</v>
      </c>
      <c r="BJ109" s="98"/>
      <c r="BK109" s="99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1"/>
    </row>
    <row r="110" spans="1:82" x14ac:dyDescent="0.25">
      <c r="A110" s="102" t="s">
        <v>277</v>
      </c>
      <c r="B110" s="103"/>
      <c r="C110" s="104" t="s">
        <v>273</v>
      </c>
      <c r="D110" s="104" t="s">
        <v>276</v>
      </c>
      <c r="E110" s="105" t="s">
        <v>278</v>
      </c>
      <c r="F110" s="106" t="s">
        <v>109</v>
      </c>
      <c r="G110" s="107"/>
      <c r="H110" s="108" t="s">
        <v>118</v>
      </c>
      <c r="I110" s="106" t="s">
        <v>3</v>
      </c>
      <c r="J110" s="107" t="s">
        <v>51</v>
      </c>
      <c r="K110" s="109"/>
      <c r="L110" s="110"/>
      <c r="M110" s="111"/>
      <c r="N110" s="112">
        <v>20900</v>
      </c>
      <c r="O110" s="113">
        <v>21669</v>
      </c>
      <c r="P110" s="113">
        <v>22182</v>
      </c>
      <c r="Q110" s="114"/>
      <c r="R110" s="193">
        <v>0.09</v>
      </c>
      <c r="S110" s="112">
        <v>1881</v>
      </c>
      <c r="T110" s="113">
        <v>1950</v>
      </c>
      <c r="U110" s="113">
        <v>1996</v>
      </c>
      <c r="V110" s="114">
        <f t="shared" si="26"/>
        <v>0</v>
      </c>
      <c r="W110" s="116"/>
      <c r="X110" s="117"/>
      <c r="Y110" s="118" t="s">
        <v>80</v>
      </c>
      <c r="Z110" s="107" t="str">
        <f>'[2]Tier 1'!V110</f>
        <v>C</v>
      </c>
      <c r="AA110" s="107"/>
      <c r="AB110" s="107"/>
      <c r="AC110" s="107"/>
      <c r="AD110" s="108"/>
      <c r="AE110" s="112">
        <f>'[2]Tier 1'!W110</f>
        <v>1310</v>
      </c>
      <c r="AF110" s="113"/>
      <c r="AG110" s="113">
        <f>'[2]Tier 1'!X110</f>
        <v>1310</v>
      </c>
      <c r="AH110" s="113"/>
      <c r="AI110" s="113">
        <f>'[2]Tier 1'!Y110</f>
        <v>2090</v>
      </c>
      <c r="AJ110" s="113">
        <f t="shared" si="27"/>
        <v>1881</v>
      </c>
      <c r="AK110" s="113" t="e" vm="1">
        <f>VLOOKUP(A110,[1]_ScenarioData!$B$2:$FF$9999,-1,FALSE)</f>
        <v>#VALUE!</v>
      </c>
      <c r="AL110" s="114" t="e" vm="2">
        <f t="shared" si="28"/>
        <v>#VALUE!</v>
      </c>
      <c r="AM110" s="112">
        <f t="shared" si="37"/>
        <v>1881</v>
      </c>
      <c r="AN110" s="119">
        <f t="shared" si="38"/>
        <v>1.4359999999999999</v>
      </c>
      <c r="AO110" s="107" t="str">
        <f t="shared" si="39"/>
        <v>OK</v>
      </c>
      <c r="AP110" s="113">
        <f t="shared" si="40"/>
        <v>1950</v>
      </c>
      <c r="AQ110" s="119">
        <f t="shared" si="41"/>
        <v>1.4890000000000001</v>
      </c>
      <c r="AR110" s="107" t="str">
        <f t="shared" si="42"/>
        <v>OK</v>
      </c>
      <c r="AS110" s="113">
        <f t="shared" si="43"/>
        <v>1996</v>
      </c>
      <c r="AT110" s="119">
        <f t="shared" si="44"/>
        <v>0.95499999999999996</v>
      </c>
      <c r="AU110" s="120" t="str">
        <f t="shared" si="45"/>
        <v>OK</v>
      </c>
      <c r="AV110" s="113">
        <f t="shared" si="29"/>
        <v>0</v>
      </c>
      <c r="AW110" s="119" t="e" vm="2">
        <f t="shared" si="30"/>
        <v>#VALUE!</v>
      </c>
      <c r="AX110" s="121" t="e" vm="2">
        <f t="shared" si="31"/>
        <v>#VALUE!</v>
      </c>
      <c r="AY110" s="106"/>
      <c r="AZ110" s="107"/>
      <c r="BA110" s="111">
        <f t="shared" si="32"/>
        <v>0</v>
      </c>
      <c r="BB110" s="122">
        <f t="shared" si="33"/>
        <v>1</v>
      </c>
      <c r="BC110" s="123" t="e">
        <f>SUMIF(#REF!,#REF!, BB20:BB333)</f>
        <v>#REF!</v>
      </c>
      <c r="BD110" s="123">
        <f t="shared" si="34"/>
        <v>1</v>
      </c>
      <c r="BE110" s="123" t="e">
        <f>SUMIF(#REF!,#REF!, BD20:BD333)</f>
        <v>#REF!</v>
      </c>
      <c r="BF110" s="123">
        <f t="shared" si="35"/>
        <v>1</v>
      </c>
      <c r="BG110" s="123" t="e">
        <f>SUMIF(#REF!,#REF!, BF20:BF333)</f>
        <v>#REF!</v>
      </c>
      <c r="BH110" s="123" t="e" vm="2">
        <f t="shared" si="36"/>
        <v>#VALUE!</v>
      </c>
      <c r="BI110" s="124">
        <f>SUMIF(B20:B333, B110, BH20:BH333)</f>
        <v>0</v>
      </c>
      <c r="BJ110" s="125"/>
      <c r="BK110" s="99"/>
      <c r="BL110" s="100"/>
      <c r="BM110" s="100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1"/>
    </row>
    <row r="111" spans="1:82" x14ac:dyDescent="0.25">
      <c r="A111" s="75" t="s">
        <v>279</v>
      </c>
      <c r="B111" s="76"/>
      <c r="C111" s="77" t="s">
        <v>273</v>
      </c>
      <c r="D111" s="77" t="s">
        <v>278</v>
      </c>
      <c r="E111" s="78" t="s">
        <v>280</v>
      </c>
      <c r="F111" s="79" t="s">
        <v>109</v>
      </c>
      <c r="G111" s="80"/>
      <c r="H111" s="81" t="s">
        <v>104</v>
      </c>
      <c r="I111" s="79" t="s">
        <v>3</v>
      </c>
      <c r="J111" s="80" t="s">
        <v>51</v>
      </c>
      <c r="K111" s="82"/>
      <c r="L111" s="83"/>
      <c r="M111" s="84"/>
      <c r="N111" s="85">
        <v>20900</v>
      </c>
      <c r="O111" s="86">
        <v>21669</v>
      </c>
      <c r="P111" s="86">
        <v>22182</v>
      </c>
      <c r="Q111" s="87"/>
      <c r="R111" s="192">
        <v>0.09</v>
      </c>
      <c r="S111" s="85">
        <v>1881</v>
      </c>
      <c r="T111" s="86">
        <v>1950</v>
      </c>
      <c r="U111" s="86">
        <v>1996</v>
      </c>
      <c r="V111" s="87">
        <f t="shared" si="26"/>
        <v>0</v>
      </c>
      <c r="W111" s="89"/>
      <c r="X111" s="90"/>
      <c r="Y111" s="91" t="s">
        <v>80</v>
      </c>
      <c r="Z111" s="80" t="str">
        <f>'[2]Tier 1'!V111</f>
        <v>C</v>
      </c>
      <c r="AA111" s="80"/>
      <c r="AB111" s="80"/>
      <c r="AC111" s="80"/>
      <c r="AD111" s="81"/>
      <c r="AE111" s="85">
        <f>'[2]Tier 1'!W111</f>
        <v>1310</v>
      </c>
      <c r="AF111" s="86"/>
      <c r="AG111" s="86">
        <f>'[2]Tier 1'!X111</f>
        <v>1310</v>
      </c>
      <c r="AH111" s="86"/>
      <c r="AI111" s="86">
        <f>'[2]Tier 1'!Y111</f>
        <v>2090</v>
      </c>
      <c r="AJ111" s="86">
        <f t="shared" si="27"/>
        <v>1881</v>
      </c>
      <c r="AK111" s="86" t="e" vm="1">
        <f>VLOOKUP(A111,[1]_ScenarioData!$B$2:$FF$9999,-1,FALSE)</f>
        <v>#VALUE!</v>
      </c>
      <c r="AL111" s="87" t="e" vm="2">
        <f t="shared" si="28"/>
        <v>#VALUE!</v>
      </c>
      <c r="AM111" s="85">
        <f t="shared" si="37"/>
        <v>1881</v>
      </c>
      <c r="AN111" s="92">
        <f t="shared" si="38"/>
        <v>1.4359999999999999</v>
      </c>
      <c r="AO111" s="80" t="str">
        <f t="shared" si="39"/>
        <v>OK</v>
      </c>
      <c r="AP111" s="86">
        <f t="shared" si="40"/>
        <v>1950</v>
      </c>
      <c r="AQ111" s="92">
        <f t="shared" si="41"/>
        <v>1.4890000000000001</v>
      </c>
      <c r="AR111" s="80" t="str">
        <f t="shared" si="42"/>
        <v>OK</v>
      </c>
      <c r="AS111" s="86">
        <f t="shared" si="43"/>
        <v>1996</v>
      </c>
      <c r="AT111" s="92">
        <f t="shared" si="44"/>
        <v>0.95499999999999996</v>
      </c>
      <c r="AU111" s="93" t="str">
        <f t="shared" si="45"/>
        <v>OK</v>
      </c>
      <c r="AV111" s="86">
        <f t="shared" si="29"/>
        <v>0</v>
      </c>
      <c r="AW111" s="92" t="e" vm="2">
        <f t="shared" si="30"/>
        <v>#VALUE!</v>
      </c>
      <c r="AX111" s="94" t="e" vm="2">
        <f t="shared" si="31"/>
        <v>#VALUE!</v>
      </c>
      <c r="AY111" s="79"/>
      <c r="AZ111" s="80"/>
      <c r="BA111" s="84">
        <f t="shared" si="32"/>
        <v>0</v>
      </c>
      <c r="BB111" s="95">
        <f t="shared" si="33"/>
        <v>1</v>
      </c>
      <c r="BC111" s="96" t="e">
        <f>SUMIF(#REF!,#REF!, BB20:BB333)</f>
        <v>#REF!</v>
      </c>
      <c r="BD111" s="96">
        <f t="shared" si="34"/>
        <v>1</v>
      </c>
      <c r="BE111" s="96" t="e">
        <f>SUMIF(#REF!,#REF!, BD20:BD333)</f>
        <v>#REF!</v>
      </c>
      <c r="BF111" s="96">
        <f t="shared" si="35"/>
        <v>1</v>
      </c>
      <c r="BG111" s="96" t="e">
        <f>SUMIF(#REF!,#REF!, BF20:BF333)</f>
        <v>#REF!</v>
      </c>
      <c r="BH111" s="96" t="e" vm="2">
        <f t="shared" si="36"/>
        <v>#VALUE!</v>
      </c>
      <c r="BI111" s="97">
        <f>SUMIF(B20:B333, B111, BH20:BH333)</f>
        <v>0</v>
      </c>
      <c r="BJ111" s="98"/>
      <c r="BK111" s="99"/>
      <c r="BL111" s="100"/>
      <c r="BM111" s="100"/>
      <c r="BN111" s="100"/>
      <c r="BO111" s="100"/>
      <c r="BP111" s="100"/>
      <c r="BQ111" s="100"/>
      <c r="BR111" s="100"/>
      <c r="BS111" s="100"/>
      <c r="BT111" s="100"/>
      <c r="BU111" s="100"/>
      <c r="BV111" s="100"/>
      <c r="BW111" s="100"/>
      <c r="BX111" s="100"/>
      <c r="BY111" s="100"/>
      <c r="BZ111" s="100"/>
      <c r="CA111" s="100"/>
      <c r="CB111" s="100"/>
      <c r="CC111" s="100"/>
      <c r="CD111" s="101"/>
    </row>
    <row r="112" spans="1:82" x14ac:dyDescent="0.25">
      <c r="A112" s="102" t="s">
        <v>281</v>
      </c>
      <c r="B112" s="103"/>
      <c r="C112" s="104" t="s">
        <v>273</v>
      </c>
      <c r="D112" s="104" t="s">
        <v>280</v>
      </c>
      <c r="E112" s="105" t="s">
        <v>150</v>
      </c>
      <c r="F112" s="106" t="s">
        <v>109</v>
      </c>
      <c r="G112" s="107"/>
      <c r="H112" s="108" t="s">
        <v>138</v>
      </c>
      <c r="I112" s="106" t="s">
        <v>3</v>
      </c>
      <c r="J112" s="107" t="s">
        <v>51</v>
      </c>
      <c r="K112" s="109"/>
      <c r="L112" s="110"/>
      <c r="M112" s="111"/>
      <c r="N112" s="112">
        <v>22047</v>
      </c>
      <c r="O112" s="113">
        <v>23763</v>
      </c>
      <c r="P112" s="113">
        <v>24907</v>
      </c>
      <c r="Q112" s="114"/>
      <c r="R112" s="193">
        <v>0.09</v>
      </c>
      <c r="S112" s="112">
        <v>1984</v>
      </c>
      <c r="T112" s="113">
        <v>2139</v>
      </c>
      <c r="U112" s="113">
        <v>2242</v>
      </c>
      <c r="V112" s="114">
        <f t="shared" si="26"/>
        <v>0</v>
      </c>
      <c r="W112" s="116"/>
      <c r="X112" s="117"/>
      <c r="Y112" s="118" t="s">
        <v>80</v>
      </c>
      <c r="Z112" s="107" t="str">
        <f>'[2]Tier 1'!V112</f>
        <v>C</v>
      </c>
      <c r="AA112" s="107"/>
      <c r="AB112" s="107"/>
      <c r="AC112" s="107"/>
      <c r="AD112" s="108"/>
      <c r="AE112" s="112">
        <f>'[2]Tier 1'!W112</f>
        <v>1310</v>
      </c>
      <c r="AF112" s="113"/>
      <c r="AG112" s="113">
        <f>'[2]Tier 1'!X112</f>
        <v>1310</v>
      </c>
      <c r="AH112" s="113"/>
      <c r="AI112" s="113">
        <f>'[2]Tier 1'!Y112</f>
        <v>2090</v>
      </c>
      <c r="AJ112" s="113">
        <f t="shared" si="27"/>
        <v>1881</v>
      </c>
      <c r="AK112" s="113" t="e" vm="1">
        <f>VLOOKUP(A112,[1]_ScenarioData!$B$2:$FF$9999,-1,FALSE)</f>
        <v>#VALUE!</v>
      </c>
      <c r="AL112" s="114" t="e" vm="2">
        <f t="shared" si="28"/>
        <v>#VALUE!</v>
      </c>
      <c r="AM112" s="112">
        <f t="shared" si="37"/>
        <v>1984</v>
      </c>
      <c r="AN112" s="119">
        <f t="shared" si="38"/>
        <v>1.5149999999999999</v>
      </c>
      <c r="AO112" s="107" t="str">
        <f t="shared" si="39"/>
        <v>OK</v>
      </c>
      <c r="AP112" s="113">
        <f t="shared" si="40"/>
        <v>2139</v>
      </c>
      <c r="AQ112" s="119">
        <f t="shared" si="41"/>
        <v>1.633</v>
      </c>
      <c r="AR112" s="107" t="str">
        <f t="shared" si="42"/>
        <v>OK</v>
      </c>
      <c r="AS112" s="113">
        <f t="shared" si="43"/>
        <v>2242</v>
      </c>
      <c r="AT112" s="119">
        <f t="shared" si="44"/>
        <v>1.073</v>
      </c>
      <c r="AU112" s="120" t="str">
        <f t="shared" si="45"/>
        <v>OK</v>
      </c>
      <c r="AV112" s="113">
        <f t="shared" si="29"/>
        <v>0</v>
      </c>
      <c r="AW112" s="119" t="e" vm="2">
        <f t="shared" si="30"/>
        <v>#VALUE!</v>
      </c>
      <c r="AX112" s="121" t="e" vm="2">
        <f t="shared" si="31"/>
        <v>#VALUE!</v>
      </c>
      <c r="AY112" s="106"/>
      <c r="AZ112" s="107"/>
      <c r="BA112" s="111">
        <f t="shared" si="32"/>
        <v>0</v>
      </c>
      <c r="BB112" s="122">
        <f t="shared" si="33"/>
        <v>1</v>
      </c>
      <c r="BC112" s="123" t="e">
        <f>SUMIF(#REF!,#REF!, BB20:BB333)</f>
        <v>#REF!</v>
      </c>
      <c r="BD112" s="123">
        <f t="shared" si="34"/>
        <v>1</v>
      </c>
      <c r="BE112" s="123" t="e">
        <f>SUMIF(#REF!,#REF!, BD20:BD333)</f>
        <v>#REF!</v>
      </c>
      <c r="BF112" s="123">
        <f t="shared" si="35"/>
        <v>1</v>
      </c>
      <c r="BG112" s="123" t="e">
        <f>SUMIF(#REF!,#REF!, BF20:BF333)</f>
        <v>#REF!</v>
      </c>
      <c r="BH112" s="123" t="e" vm="2">
        <f t="shared" si="36"/>
        <v>#VALUE!</v>
      </c>
      <c r="BI112" s="124">
        <f>SUMIF(B20:B333, B112, BH20:BH333)</f>
        <v>0</v>
      </c>
      <c r="BJ112" s="125"/>
      <c r="BK112" s="99"/>
      <c r="BL112" s="100"/>
      <c r="BM112" s="100"/>
      <c r="BN112" s="100"/>
      <c r="BO112" s="100"/>
      <c r="BP112" s="100"/>
      <c r="BQ112" s="100"/>
      <c r="BR112" s="100"/>
      <c r="BS112" s="100"/>
      <c r="BT112" s="100"/>
      <c r="BU112" s="100"/>
      <c r="BV112" s="100"/>
      <c r="BW112" s="100"/>
      <c r="BX112" s="100"/>
      <c r="BY112" s="100"/>
      <c r="BZ112" s="100"/>
      <c r="CA112" s="100"/>
      <c r="CB112" s="100"/>
      <c r="CC112" s="100"/>
      <c r="CD112" s="101"/>
    </row>
    <row r="113" spans="1:82" x14ac:dyDescent="0.25">
      <c r="A113" s="75" t="s">
        <v>282</v>
      </c>
      <c r="B113" s="76"/>
      <c r="C113" s="77" t="s">
        <v>283</v>
      </c>
      <c r="D113" s="77" t="s">
        <v>102</v>
      </c>
      <c r="E113" s="78" t="s">
        <v>103</v>
      </c>
      <c r="F113" s="79" t="s">
        <v>104</v>
      </c>
      <c r="G113" s="80"/>
      <c r="H113" s="81" t="s">
        <v>138</v>
      </c>
      <c r="I113" s="79" t="s">
        <v>3</v>
      </c>
      <c r="J113" s="80" t="s">
        <v>5</v>
      </c>
      <c r="K113" s="82"/>
      <c r="L113" s="83"/>
      <c r="M113" s="84"/>
      <c r="N113" s="85">
        <v>7446</v>
      </c>
      <c r="O113" s="86">
        <v>7681</v>
      </c>
      <c r="P113" s="86">
        <v>7971</v>
      </c>
      <c r="Q113" s="87"/>
      <c r="R113" s="192">
        <v>0.09</v>
      </c>
      <c r="S113" s="85">
        <v>670</v>
      </c>
      <c r="T113" s="86">
        <v>691</v>
      </c>
      <c r="U113" s="86">
        <v>717</v>
      </c>
      <c r="V113" s="87">
        <f t="shared" si="26"/>
        <v>0</v>
      </c>
      <c r="W113" s="89"/>
      <c r="X113" s="90"/>
      <c r="Y113" s="91" t="s">
        <v>80</v>
      </c>
      <c r="Z113" s="80" t="str">
        <f>'[2]Tier 1'!V113</f>
        <v>C</v>
      </c>
      <c r="AA113" s="80"/>
      <c r="AB113" s="80"/>
      <c r="AC113" s="80"/>
      <c r="AD113" s="81"/>
      <c r="AE113" s="85">
        <f>'[2]Tier 1'!W113</f>
        <v>1490</v>
      </c>
      <c r="AF113" s="86"/>
      <c r="AG113" s="86">
        <f>'[2]Tier 1'!X113</f>
        <v>1490</v>
      </c>
      <c r="AH113" s="86"/>
      <c r="AI113" s="86">
        <f>'[2]Tier 1'!Y113</f>
        <v>1490</v>
      </c>
      <c r="AJ113" s="86">
        <f t="shared" si="27"/>
        <v>1341</v>
      </c>
      <c r="AK113" s="86" t="e" vm="1">
        <f>VLOOKUP(A113,[1]_ScenarioData!$B$2:$FF$9999,-1,FALSE)</f>
        <v>#VALUE!</v>
      </c>
      <c r="AL113" s="87" t="e" vm="2">
        <f t="shared" si="28"/>
        <v>#VALUE!</v>
      </c>
      <c r="AM113" s="85">
        <f t="shared" si="37"/>
        <v>670</v>
      </c>
      <c r="AN113" s="92">
        <f t="shared" si="38"/>
        <v>0.45</v>
      </c>
      <c r="AO113" s="80" t="str">
        <f t="shared" si="39"/>
        <v>OK</v>
      </c>
      <c r="AP113" s="86">
        <f t="shared" si="40"/>
        <v>691</v>
      </c>
      <c r="AQ113" s="92">
        <f t="shared" si="41"/>
        <v>0.46400000000000002</v>
      </c>
      <c r="AR113" s="80" t="str">
        <f t="shared" si="42"/>
        <v>OK</v>
      </c>
      <c r="AS113" s="86">
        <f t="shared" si="43"/>
        <v>717</v>
      </c>
      <c r="AT113" s="92">
        <f t="shared" si="44"/>
        <v>0.48099999999999998</v>
      </c>
      <c r="AU113" s="93" t="str">
        <f t="shared" si="45"/>
        <v>OK</v>
      </c>
      <c r="AV113" s="86">
        <f t="shared" si="29"/>
        <v>0</v>
      </c>
      <c r="AW113" s="92" t="e" vm="2">
        <f t="shared" si="30"/>
        <v>#VALUE!</v>
      </c>
      <c r="AX113" s="94" t="e" vm="2">
        <f t="shared" si="31"/>
        <v>#VALUE!</v>
      </c>
      <c r="AY113" s="79"/>
      <c r="AZ113" s="80"/>
      <c r="BA113" s="84">
        <f t="shared" si="32"/>
        <v>0</v>
      </c>
      <c r="BB113" s="95">
        <f t="shared" si="33"/>
        <v>1</v>
      </c>
      <c r="BC113" s="96" t="e">
        <f>SUMIF(#REF!,#REF!, BB20:BB333)</f>
        <v>#REF!</v>
      </c>
      <c r="BD113" s="96">
        <f t="shared" si="34"/>
        <v>1</v>
      </c>
      <c r="BE113" s="96" t="e">
        <f>SUMIF(#REF!,#REF!, BD20:BD333)</f>
        <v>#REF!</v>
      </c>
      <c r="BF113" s="96">
        <f t="shared" si="35"/>
        <v>0</v>
      </c>
      <c r="BG113" s="96" t="e">
        <f>SUMIF(#REF!,#REF!, BF20:BF333)</f>
        <v>#REF!</v>
      </c>
      <c r="BH113" s="96" t="e" vm="2">
        <f t="shared" si="36"/>
        <v>#VALUE!</v>
      </c>
      <c r="BI113" s="97">
        <f>SUMIF(B20:B333, B113, BH20:BH333)</f>
        <v>0</v>
      </c>
      <c r="BJ113" s="98"/>
      <c r="BK113" s="99"/>
      <c r="BL113" s="100"/>
      <c r="BM113" s="100"/>
      <c r="BN113" s="100"/>
      <c r="BO113" s="100"/>
      <c r="BP113" s="100"/>
      <c r="BQ113" s="100"/>
      <c r="BR113" s="100"/>
      <c r="BS113" s="100"/>
      <c r="BT113" s="100"/>
      <c r="BU113" s="100"/>
      <c r="BV113" s="100"/>
      <c r="BW113" s="100"/>
      <c r="BX113" s="100"/>
      <c r="BY113" s="100"/>
      <c r="BZ113" s="100"/>
      <c r="CA113" s="100"/>
      <c r="CB113" s="100"/>
      <c r="CC113" s="100"/>
      <c r="CD113" s="101"/>
    </row>
    <row r="114" spans="1:82" x14ac:dyDescent="0.25">
      <c r="A114" s="102" t="s">
        <v>284</v>
      </c>
      <c r="B114" s="103"/>
      <c r="C114" s="104" t="s">
        <v>255</v>
      </c>
      <c r="D114" s="104" t="s">
        <v>285</v>
      </c>
      <c r="E114" s="105" t="s">
        <v>140</v>
      </c>
      <c r="F114" s="106" t="s">
        <v>286</v>
      </c>
      <c r="G114" s="107"/>
      <c r="H114" s="108" t="s">
        <v>109</v>
      </c>
      <c r="I114" s="106" t="s">
        <v>3</v>
      </c>
      <c r="J114" s="107" t="s">
        <v>5</v>
      </c>
      <c r="K114" s="109"/>
      <c r="L114" s="110"/>
      <c r="M114" s="111"/>
      <c r="N114" s="112">
        <v>11322</v>
      </c>
      <c r="O114" s="113">
        <v>11716</v>
      </c>
      <c r="P114" s="113">
        <v>12367</v>
      </c>
      <c r="Q114" s="114"/>
      <c r="R114" s="193">
        <v>0</v>
      </c>
      <c r="S114" s="112">
        <v>0</v>
      </c>
      <c r="T114" s="113">
        <v>0</v>
      </c>
      <c r="U114" s="113">
        <v>0</v>
      </c>
      <c r="V114" s="114">
        <f t="shared" si="26"/>
        <v>0</v>
      </c>
      <c r="W114" s="116"/>
      <c r="X114" s="117"/>
      <c r="Y114" s="118" t="s">
        <v>80</v>
      </c>
      <c r="Z114" s="107" t="str">
        <f>'[2]Tier 1'!V114</f>
        <v>C</v>
      </c>
      <c r="AA114" s="107"/>
      <c r="AB114" s="107"/>
      <c r="AC114" s="107"/>
      <c r="AD114" s="108"/>
      <c r="AE114" s="112">
        <f>'[2]Tier 1'!W114</f>
        <v>0</v>
      </c>
      <c r="AF114" s="113"/>
      <c r="AG114" s="113">
        <f>'[2]Tier 1'!X114</f>
        <v>0</v>
      </c>
      <c r="AH114" s="113"/>
      <c r="AI114" s="113">
        <f>'[2]Tier 1'!Y114</f>
        <v>0</v>
      </c>
      <c r="AJ114" s="113">
        <f t="shared" si="27"/>
        <v>0</v>
      </c>
      <c r="AK114" s="113" t="e" vm="1">
        <f>VLOOKUP(A114,[1]_ScenarioData!$B$2:$FF$9999,-1,FALSE)</f>
        <v>#VALUE!</v>
      </c>
      <c r="AL114" s="114" t="e" vm="2">
        <f t="shared" si="28"/>
        <v>#VALUE!</v>
      </c>
      <c r="AM114" s="112">
        <f t="shared" si="37"/>
        <v>0</v>
      </c>
      <c r="AN114" s="119">
        <f t="shared" si="38"/>
        <v>0</v>
      </c>
      <c r="AO114" s="107" t="str">
        <f t="shared" si="39"/>
        <v>OK</v>
      </c>
      <c r="AP114" s="113">
        <f t="shared" si="40"/>
        <v>0</v>
      </c>
      <c r="AQ114" s="119">
        <f t="shared" si="41"/>
        <v>0</v>
      </c>
      <c r="AR114" s="107" t="str">
        <f t="shared" si="42"/>
        <v>OK</v>
      </c>
      <c r="AS114" s="113">
        <f t="shared" si="43"/>
        <v>0</v>
      </c>
      <c r="AT114" s="119">
        <f t="shared" si="44"/>
        <v>0</v>
      </c>
      <c r="AU114" s="120" t="str">
        <f t="shared" si="45"/>
        <v>OK</v>
      </c>
      <c r="AV114" s="113">
        <f t="shared" si="29"/>
        <v>0</v>
      </c>
      <c r="AW114" s="119" t="e" vm="2">
        <f t="shared" si="30"/>
        <v>#VALUE!</v>
      </c>
      <c r="AX114" s="121" t="e" vm="2">
        <f t="shared" si="31"/>
        <v>#VALUE!</v>
      </c>
      <c r="AY114" s="106"/>
      <c r="AZ114" s="107"/>
      <c r="BA114" s="111">
        <f t="shared" si="32"/>
        <v>0</v>
      </c>
      <c r="BB114" s="122">
        <f t="shared" si="33"/>
        <v>0</v>
      </c>
      <c r="BC114" s="123" t="e">
        <f>SUMIF(#REF!,#REF!, BB20:BB333)</f>
        <v>#REF!</v>
      </c>
      <c r="BD114" s="123">
        <f t="shared" si="34"/>
        <v>0</v>
      </c>
      <c r="BE114" s="123" t="e">
        <f>SUMIF(#REF!,#REF!, BD20:BD333)</f>
        <v>#REF!</v>
      </c>
      <c r="BF114" s="123">
        <f t="shared" si="35"/>
        <v>0</v>
      </c>
      <c r="BG114" s="123" t="e">
        <f>SUMIF(#REF!,#REF!, BF20:BF333)</f>
        <v>#REF!</v>
      </c>
      <c r="BH114" s="123" t="e" vm="2">
        <f t="shared" si="36"/>
        <v>#VALUE!</v>
      </c>
      <c r="BI114" s="124">
        <f>SUMIF(B20:B333, B114, BH20:BH333)</f>
        <v>0</v>
      </c>
      <c r="BJ114" s="125"/>
      <c r="BK114" s="99"/>
      <c r="BL114" s="100"/>
      <c r="BM114" s="100"/>
      <c r="BN114" s="100"/>
      <c r="BO114" s="100"/>
      <c r="BP114" s="100"/>
      <c r="BQ114" s="100"/>
      <c r="BR114" s="100"/>
      <c r="BS114" s="100"/>
      <c r="BT114" s="100"/>
      <c r="BU114" s="100"/>
      <c r="BV114" s="100"/>
      <c r="BW114" s="100"/>
      <c r="BX114" s="100"/>
      <c r="BY114" s="100"/>
      <c r="BZ114" s="100"/>
      <c r="CA114" s="100"/>
      <c r="CB114" s="100"/>
      <c r="CC114" s="100"/>
      <c r="CD114" s="101"/>
    </row>
    <row r="115" spans="1:82" x14ac:dyDescent="0.25">
      <c r="A115" s="75" t="s">
        <v>287</v>
      </c>
      <c r="B115" s="76"/>
      <c r="C115" s="77" t="s">
        <v>255</v>
      </c>
      <c r="D115" s="77" t="s">
        <v>140</v>
      </c>
      <c r="E115" s="78" t="s">
        <v>146</v>
      </c>
      <c r="F115" s="79" t="s">
        <v>286</v>
      </c>
      <c r="G115" s="80"/>
      <c r="H115" s="81" t="s">
        <v>104</v>
      </c>
      <c r="I115" s="79" t="s">
        <v>3</v>
      </c>
      <c r="J115" s="80" t="s">
        <v>5</v>
      </c>
      <c r="K115" s="82"/>
      <c r="L115" s="83"/>
      <c r="M115" s="84"/>
      <c r="N115" s="85">
        <v>9180</v>
      </c>
      <c r="O115" s="86">
        <v>9210</v>
      </c>
      <c r="P115" s="86">
        <v>9453</v>
      </c>
      <c r="Q115" s="87"/>
      <c r="R115" s="192">
        <v>0</v>
      </c>
      <c r="S115" s="85">
        <v>0</v>
      </c>
      <c r="T115" s="86">
        <v>0</v>
      </c>
      <c r="U115" s="86">
        <v>0</v>
      </c>
      <c r="V115" s="87">
        <f t="shared" si="26"/>
        <v>0</v>
      </c>
      <c r="W115" s="89"/>
      <c r="X115" s="90"/>
      <c r="Y115" s="91" t="s">
        <v>80</v>
      </c>
      <c r="Z115" s="80" t="str">
        <f>'[2]Tier 1'!V115</f>
        <v>C</v>
      </c>
      <c r="AA115" s="80"/>
      <c r="AB115" s="80"/>
      <c r="AC115" s="80"/>
      <c r="AD115" s="81"/>
      <c r="AE115" s="85">
        <f>'[2]Tier 1'!W115</f>
        <v>0</v>
      </c>
      <c r="AF115" s="86"/>
      <c r="AG115" s="86">
        <f>'[2]Tier 1'!X115</f>
        <v>0</v>
      </c>
      <c r="AH115" s="86"/>
      <c r="AI115" s="86">
        <f>'[2]Tier 1'!Y115</f>
        <v>0</v>
      </c>
      <c r="AJ115" s="86">
        <f t="shared" si="27"/>
        <v>0</v>
      </c>
      <c r="AK115" s="86" t="e" vm="1">
        <f>VLOOKUP(A115,[1]_ScenarioData!$B$2:$FF$9999,-1,FALSE)</f>
        <v>#VALUE!</v>
      </c>
      <c r="AL115" s="87" t="e" vm="2">
        <f t="shared" si="28"/>
        <v>#VALUE!</v>
      </c>
      <c r="AM115" s="85">
        <f t="shared" si="37"/>
        <v>0</v>
      </c>
      <c r="AN115" s="92">
        <f t="shared" si="38"/>
        <v>0</v>
      </c>
      <c r="AO115" s="80" t="str">
        <f t="shared" si="39"/>
        <v>OK</v>
      </c>
      <c r="AP115" s="86">
        <f t="shared" si="40"/>
        <v>0</v>
      </c>
      <c r="AQ115" s="92">
        <f t="shared" si="41"/>
        <v>0</v>
      </c>
      <c r="AR115" s="80" t="str">
        <f t="shared" si="42"/>
        <v>OK</v>
      </c>
      <c r="AS115" s="86">
        <f t="shared" si="43"/>
        <v>0</v>
      </c>
      <c r="AT115" s="92">
        <f t="shared" si="44"/>
        <v>0</v>
      </c>
      <c r="AU115" s="93" t="str">
        <f t="shared" si="45"/>
        <v>OK</v>
      </c>
      <c r="AV115" s="86">
        <f t="shared" si="29"/>
        <v>0</v>
      </c>
      <c r="AW115" s="92" t="e" vm="2">
        <f t="shared" si="30"/>
        <v>#VALUE!</v>
      </c>
      <c r="AX115" s="94" t="e" vm="2">
        <f t="shared" si="31"/>
        <v>#VALUE!</v>
      </c>
      <c r="AY115" s="79"/>
      <c r="AZ115" s="80"/>
      <c r="BA115" s="84">
        <f t="shared" si="32"/>
        <v>0</v>
      </c>
      <c r="BB115" s="95">
        <f t="shared" si="33"/>
        <v>0</v>
      </c>
      <c r="BC115" s="96" t="e">
        <f>SUMIF(#REF!,#REF!, BB20:BB333)</f>
        <v>#REF!</v>
      </c>
      <c r="BD115" s="96">
        <f t="shared" si="34"/>
        <v>0</v>
      </c>
      <c r="BE115" s="96" t="e">
        <f>SUMIF(#REF!,#REF!, BD20:BD333)</f>
        <v>#REF!</v>
      </c>
      <c r="BF115" s="96">
        <f t="shared" si="35"/>
        <v>0</v>
      </c>
      <c r="BG115" s="96" t="e">
        <f>SUMIF(#REF!,#REF!, BF20:BF333)</f>
        <v>#REF!</v>
      </c>
      <c r="BH115" s="96" t="e" vm="2">
        <f t="shared" si="36"/>
        <v>#VALUE!</v>
      </c>
      <c r="BI115" s="97">
        <f>SUMIF(B20:B333, B115, BH20:BH333)</f>
        <v>0</v>
      </c>
      <c r="BJ115" s="98"/>
      <c r="BK115" s="99"/>
      <c r="BL115" s="100"/>
      <c r="BM115" s="100"/>
      <c r="BN115" s="100"/>
      <c r="BO115" s="100"/>
      <c r="BP115" s="100"/>
      <c r="BQ115" s="100"/>
      <c r="BR115" s="100"/>
      <c r="BS115" s="100"/>
      <c r="BT115" s="100"/>
      <c r="BU115" s="100"/>
      <c r="BV115" s="100"/>
      <c r="BW115" s="100"/>
      <c r="BX115" s="100"/>
      <c r="BY115" s="100"/>
      <c r="BZ115" s="100"/>
      <c r="CA115" s="100"/>
      <c r="CB115" s="100"/>
      <c r="CC115" s="100"/>
      <c r="CD115" s="101"/>
    </row>
    <row r="116" spans="1:82" x14ac:dyDescent="0.25">
      <c r="A116" s="102" t="s">
        <v>288</v>
      </c>
      <c r="B116" s="103"/>
      <c r="C116" s="104" t="s">
        <v>255</v>
      </c>
      <c r="D116" s="104" t="s">
        <v>146</v>
      </c>
      <c r="E116" s="105" t="s">
        <v>278</v>
      </c>
      <c r="F116" s="106" t="s">
        <v>286</v>
      </c>
      <c r="G116" s="107"/>
      <c r="H116" s="108" t="s">
        <v>118</v>
      </c>
      <c r="I116" s="106" t="s">
        <v>3</v>
      </c>
      <c r="J116" s="107" t="s">
        <v>5</v>
      </c>
      <c r="K116" s="109"/>
      <c r="L116" s="110"/>
      <c r="M116" s="111"/>
      <c r="N116" s="112">
        <v>9078</v>
      </c>
      <c r="O116" s="113">
        <v>9108</v>
      </c>
      <c r="P116" s="113">
        <v>9416</v>
      </c>
      <c r="Q116" s="114"/>
      <c r="R116" s="193">
        <v>0</v>
      </c>
      <c r="S116" s="112">
        <v>0</v>
      </c>
      <c r="T116" s="113">
        <v>0</v>
      </c>
      <c r="U116" s="113">
        <v>0</v>
      </c>
      <c r="V116" s="114">
        <f t="shared" si="26"/>
        <v>0</v>
      </c>
      <c r="W116" s="116"/>
      <c r="X116" s="117"/>
      <c r="Y116" s="118" t="s">
        <v>80</v>
      </c>
      <c r="Z116" s="107" t="str">
        <f>'[2]Tier 1'!V116</f>
        <v>C</v>
      </c>
      <c r="AA116" s="107"/>
      <c r="AB116" s="107"/>
      <c r="AC116" s="107"/>
      <c r="AD116" s="108"/>
      <c r="AE116" s="112">
        <f>'[2]Tier 1'!W116</f>
        <v>0</v>
      </c>
      <c r="AF116" s="113"/>
      <c r="AG116" s="113">
        <f>'[2]Tier 1'!X116</f>
        <v>0</v>
      </c>
      <c r="AH116" s="113"/>
      <c r="AI116" s="113">
        <f>'[2]Tier 1'!Y116</f>
        <v>0</v>
      </c>
      <c r="AJ116" s="113">
        <f t="shared" si="27"/>
        <v>0</v>
      </c>
      <c r="AK116" s="113" t="e" vm="1">
        <f>VLOOKUP(A116,[1]_ScenarioData!$B$2:$FF$9999,-1,FALSE)</f>
        <v>#VALUE!</v>
      </c>
      <c r="AL116" s="114" t="e" vm="2">
        <f t="shared" si="28"/>
        <v>#VALUE!</v>
      </c>
      <c r="AM116" s="112">
        <f t="shared" si="37"/>
        <v>0</v>
      </c>
      <c r="AN116" s="119">
        <f t="shared" si="38"/>
        <v>0</v>
      </c>
      <c r="AO116" s="107" t="str">
        <f t="shared" si="39"/>
        <v>OK</v>
      </c>
      <c r="AP116" s="113">
        <f t="shared" si="40"/>
        <v>0</v>
      </c>
      <c r="AQ116" s="119">
        <f t="shared" si="41"/>
        <v>0</v>
      </c>
      <c r="AR116" s="107" t="str">
        <f t="shared" si="42"/>
        <v>OK</v>
      </c>
      <c r="AS116" s="113">
        <f t="shared" si="43"/>
        <v>0</v>
      </c>
      <c r="AT116" s="119">
        <f t="shared" si="44"/>
        <v>0</v>
      </c>
      <c r="AU116" s="120" t="str">
        <f t="shared" si="45"/>
        <v>OK</v>
      </c>
      <c r="AV116" s="113">
        <f t="shared" si="29"/>
        <v>0</v>
      </c>
      <c r="AW116" s="119" t="e" vm="2">
        <f t="shared" si="30"/>
        <v>#VALUE!</v>
      </c>
      <c r="AX116" s="121" t="e" vm="2">
        <f t="shared" si="31"/>
        <v>#VALUE!</v>
      </c>
      <c r="AY116" s="106"/>
      <c r="AZ116" s="107"/>
      <c r="BA116" s="111">
        <f t="shared" si="32"/>
        <v>0</v>
      </c>
      <c r="BB116" s="122">
        <f t="shared" si="33"/>
        <v>0</v>
      </c>
      <c r="BC116" s="123" t="e">
        <f>SUMIF(#REF!,#REF!, BB20:BB333)</f>
        <v>#REF!</v>
      </c>
      <c r="BD116" s="123">
        <f t="shared" si="34"/>
        <v>0</v>
      </c>
      <c r="BE116" s="123" t="e">
        <f>SUMIF(#REF!,#REF!, BD20:BD333)</f>
        <v>#REF!</v>
      </c>
      <c r="BF116" s="123">
        <f t="shared" si="35"/>
        <v>0</v>
      </c>
      <c r="BG116" s="123" t="e">
        <f>SUMIF(#REF!,#REF!, BF20:BF333)</f>
        <v>#REF!</v>
      </c>
      <c r="BH116" s="123" t="e" vm="2">
        <f t="shared" si="36"/>
        <v>#VALUE!</v>
      </c>
      <c r="BI116" s="124">
        <f>SUMIF(B20:B333, B116, BH20:BH333)</f>
        <v>0</v>
      </c>
      <c r="BJ116" s="125"/>
      <c r="BK116" s="99"/>
      <c r="BL116" s="100"/>
      <c r="BM116" s="100"/>
      <c r="BN116" s="100"/>
      <c r="BO116" s="100"/>
      <c r="BP116" s="100"/>
      <c r="BQ116" s="100"/>
      <c r="BR116" s="100"/>
      <c r="BS116" s="100"/>
      <c r="BT116" s="100"/>
      <c r="BU116" s="100"/>
      <c r="BV116" s="100"/>
      <c r="BW116" s="100"/>
      <c r="BX116" s="100"/>
      <c r="BY116" s="100"/>
      <c r="BZ116" s="100"/>
      <c r="CA116" s="100"/>
      <c r="CB116" s="100"/>
      <c r="CC116" s="100"/>
      <c r="CD116" s="101"/>
    </row>
    <row r="117" spans="1:82" x14ac:dyDescent="0.25">
      <c r="A117" s="75" t="s">
        <v>289</v>
      </c>
      <c r="B117" s="76"/>
      <c r="C117" s="77" t="s">
        <v>255</v>
      </c>
      <c r="D117" s="77" t="s">
        <v>278</v>
      </c>
      <c r="E117" s="78" t="s">
        <v>111</v>
      </c>
      <c r="F117" s="79" t="s">
        <v>286</v>
      </c>
      <c r="G117" s="80"/>
      <c r="H117" s="81" t="s">
        <v>118</v>
      </c>
      <c r="I117" s="79" t="s">
        <v>3</v>
      </c>
      <c r="J117" s="80" t="s">
        <v>5</v>
      </c>
      <c r="K117" s="82"/>
      <c r="L117" s="83"/>
      <c r="M117" s="84"/>
      <c r="N117" s="85">
        <v>9078</v>
      </c>
      <c r="O117" s="86">
        <v>9108</v>
      </c>
      <c r="P117" s="86">
        <v>9416</v>
      </c>
      <c r="Q117" s="87"/>
      <c r="R117" s="192">
        <v>0</v>
      </c>
      <c r="S117" s="85">
        <v>0</v>
      </c>
      <c r="T117" s="86">
        <v>0</v>
      </c>
      <c r="U117" s="86">
        <v>847</v>
      </c>
      <c r="V117" s="87">
        <f t="shared" si="26"/>
        <v>0</v>
      </c>
      <c r="W117" s="89"/>
      <c r="X117" s="90"/>
      <c r="Y117" s="91" t="s">
        <v>80</v>
      </c>
      <c r="Z117" s="80" t="str">
        <f>'[2]Tier 1'!V117</f>
        <v>C</v>
      </c>
      <c r="AA117" s="80"/>
      <c r="AB117" s="80"/>
      <c r="AC117" s="80"/>
      <c r="AD117" s="81"/>
      <c r="AE117" s="85">
        <f>'[2]Tier 1'!W117</f>
        <v>0</v>
      </c>
      <c r="AF117" s="86"/>
      <c r="AG117" s="86">
        <f>'[2]Tier 1'!X117</f>
        <v>0</v>
      </c>
      <c r="AH117" s="86"/>
      <c r="AI117" s="86">
        <f>'[2]Tier 1'!Y117</f>
        <v>528</v>
      </c>
      <c r="AJ117" s="86">
        <f t="shared" si="27"/>
        <v>475.2</v>
      </c>
      <c r="AK117" s="86" t="e" vm="1">
        <f>VLOOKUP(A117,[1]_ScenarioData!$B$2:$FF$9999,-1,FALSE)</f>
        <v>#VALUE!</v>
      </c>
      <c r="AL117" s="87" t="e" vm="2">
        <f t="shared" si="28"/>
        <v>#VALUE!</v>
      </c>
      <c r="AM117" s="85">
        <f t="shared" si="37"/>
        <v>0</v>
      </c>
      <c r="AN117" s="92">
        <f t="shared" si="38"/>
        <v>0</v>
      </c>
      <c r="AO117" s="80" t="str">
        <f t="shared" si="39"/>
        <v>OK</v>
      </c>
      <c r="AP117" s="86">
        <f t="shared" si="40"/>
        <v>0</v>
      </c>
      <c r="AQ117" s="92">
        <f t="shared" si="41"/>
        <v>0</v>
      </c>
      <c r="AR117" s="80" t="str">
        <f t="shared" si="42"/>
        <v>OK</v>
      </c>
      <c r="AS117" s="86">
        <f t="shared" si="43"/>
        <v>847</v>
      </c>
      <c r="AT117" s="92">
        <f t="shared" si="44"/>
        <v>1.6040000000000001</v>
      </c>
      <c r="AU117" s="93" t="str">
        <f t="shared" si="45"/>
        <v>OK</v>
      </c>
      <c r="AV117" s="86">
        <f t="shared" si="29"/>
        <v>0</v>
      </c>
      <c r="AW117" s="92" t="e" vm="2">
        <f t="shared" si="30"/>
        <v>#VALUE!</v>
      </c>
      <c r="AX117" s="94" t="e" vm="2">
        <f t="shared" si="31"/>
        <v>#VALUE!</v>
      </c>
      <c r="AY117" s="79"/>
      <c r="AZ117" s="80"/>
      <c r="BA117" s="84">
        <f t="shared" si="32"/>
        <v>0</v>
      </c>
      <c r="BB117" s="95">
        <f t="shared" si="33"/>
        <v>0</v>
      </c>
      <c r="BC117" s="96" t="e">
        <f>SUMIF(#REF!,#REF!, BB20:BB333)</f>
        <v>#REF!</v>
      </c>
      <c r="BD117" s="96">
        <f t="shared" si="34"/>
        <v>0</v>
      </c>
      <c r="BE117" s="96" t="e">
        <f>SUMIF(#REF!,#REF!, BD20:BD333)</f>
        <v>#REF!</v>
      </c>
      <c r="BF117" s="96">
        <f t="shared" si="35"/>
        <v>1</v>
      </c>
      <c r="BG117" s="96" t="e">
        <f>SUMIF(#REF!,#REF!, BF20:BF333)</f>
        <v>#REF!</v>
      </c>
      <c r="BH117" s="96" t="e" vm="2">
        <f t="shared" si="36"/>
        <v>#VALUE!</v>
      </c>
      <c r="BI117" s="97">
        <f>SUMIF(B20:B333, B117, BH20:BH333)</f>
        <v>0</v>
      </c>
      <c r="BJ117" s="98"/>
      <c r="BK117" s="99"/>
      <c r="BL117" s="100"/>
      <c r="BM117" s="100"/>
      <c r="BN117" s="100"/>
      <c r="BO117" s="100"/>
      <c r="BP117" s="100"/>
      <c r="BQ117" s="100"/>
      <c r="BR117" s="100"/>
      <c r="BS117" s="100"/>
      <c r="BT117" s="100"/>
      <c r="BU117" s="100"/>
      <c r="BV117" s="100"/>
      <c r="BW117" s="100"/>
      <c r="BX117" s="100"/>
      <c r="BY117" s="100"/>
      <c r="BZ117" s="100"/>
      <c r="CA117" s="100"/>
      <c r="CB117" s="100"/>
      <c r="CC117" s="100"/>
      <c r="CD117" s="101"/>
    </row>
    <row r="118" spans="1:82" x14ac:dyDescent="0.25">
      <c r="A118" s="102" t="s">
        <v>290</v>
      </c>
      <c r="B118" s="103"/>
      <c r="C118" s="104" t="s">
        <v>255</v>
      </c>
      <c r="D118" s="104" t="s">
        <v>111</v>
      </c>
      <c r="E118" s="105" t="s">
        <v>291</v>
      </c>
      <c r="F118" s="106" t="s">
        <v>104</v>
      </c>
      <c r="G118" s="107"/>
      <c r="H118" s="108" t="s">
        <v>118</v>
      </c>
      <c r="I118" s="106" t="s">
        <v>3</v>
      </c>
      <c r="J118" s="107" t="s">
        <v>5</v>
      </c>
      <c r="K118" s="109"/>
      <c r="L118" s="110"/>
      <c r="M118" s="111"/>
      <c r="N118" s="112">
        <v>9078</v>
      </c>
      <c r="O118" s="113">
        <v>9108</v>
      </c>
      <c r="P118" s="113">
        <v>9416</v>
      </c>
      <c r="Q118" s="114"/>
      <c r="R118" s="193">
        <v>0.09</v>
      </c>
      <c r="S118" s="112">
        <v>817</v>
      </c>
      <c r="T118" s="113">
        <v>820</v>
      </c>
      <c r="U118" s="113">
        <v>847</v>
      </c>
      <c r="V118" s="114">
        <f t="shared" si="26"/>
        <v>0</v>
      </c>
      <c r="W118" s="116"/>
      <c r="X118" s="117"/>
      <c r="Y118" s="118" t="s">
        <v>80</v>
      </c>
      <c r="Z118" s="107" t="str">
        <f>'[2]Tier 1'!V118</f>
        <v>C</v>
      </c>
      <c r="AA118" s="107"/>
      <c r="AB118" s="107"/>
      <c r="AC118" s="107"/>
      <c r="AD118" s="108"/>
      <c r="AE118" s="112">
        <f>'[2]Tier 1'!W118</f>
        <v>660</v>
      </c>
      <c r="AF118" s="113"/>
      <c r="AG118" s="113">
        <f>'[2]Tier 1'!X118</f>
        <v>660</v>
      </c>
      <c r="AH118" s="113"/>
      <c r="AI118" s="113">
        <f>'[2]Tier 1'!Y118</f>
        <v>2090</v>
      </c>
      <c r="AJ118" s="113">
        <f t="shared" si="27"/>
        <v>1881</v>
      </c>
      <c r="AK118" s="113" t="e" vm="1">
        <f>VLOOKUP(A118,[1]_ScenarioData!$B$2:$FF$9999,-1,FALSE)</f>
        <v>#VALUE!</v>
      </c>
      <c r="AL118" s="114" t="e" vm="2">
        <f t="shared" si="28"/>
        <v>#VALUE!</v>
      </c>
      <c r="AM118" s="112">
        <f t="shared" si="37"/>
        <v>817</v>
      </c>
      <c r="AN118" s="119">
        <f t="shared" si="38"/>
        <v>1.238</v>
      </c>
      <c r="AO118" s="107" t="str">
        <f t="shared" si="39"/>
        <v>OK</v>
      </c>
      <c r="AP118" s="113">
        <f t="shared" si="40"/>
        <v>820</v>
      </c>
      <c r="AQ118" s="119">
        <f t="shared" si="41"/>
        <v>1.242</v>
      </c>
      <c r="AR118" s="107" t="str">
        <f t="shared" si="42"/>
        <v>OK</v>
      </c>
      <c r="AS118" s="113">
        <f t="shared" si="43"/>
        <v>847</v>
      </c>
      <c r="AT118" s="119">
        <f t="shared" si="44"/>
        <v>0.40500000000000003</v>
      </c>
      <c r="AU118" s="120" t="str">
        <f t="shared" si="45"/>
        <v>OK</v>
      </c>
      <c r="AV118" s="113">
        <f t="shared" si="29"/>
        <v>0</v>
      </c>
      <c r="AW118" s="119" t="e" vm="2">
        <f t="shared" si="30"/>
        <v>#VALUE!</v>
      </c>
      <c r="AX118" s="121" t="e" vm="2">
        <f t="shared" si="31"/>
        <v>#VALUE!</v>
      </c>
      <c r="AY118" s="106"/>
      <c r="AZ118" s="107"/>
      <c r="BA118" s="111">
        <f t="shared" si="32"/>
        <v>0</v>
      </c>
      <c r="BB118" s="122">
        <f t="shared" si="33"/>
        <v>1</v>
      </c>
      <c r="BC118" s="123" t="e">
        <f>SUMIF(#REF!,#REF!, BB20:BB333)</f>
        <v>#REF!</v>
      </c>
      <c r="BD118" s="123">
        <f t="shared" si="34"/>
        <v>1</v>
      </c>
      <c r="BE118" s="123" t="e">
        <f>SUMIF(#REF!,#REF!, BD20:BD333)</f>
        <v>#REF!</v>
      </c>
      <c r="BF118" s="123">
        <f t="shared" si="35"/>
        <v>0</v>
      </c>
      <c r="BG118" s="123" t="e">
        <f>SUMIF(#REF!,#REF!, BF20:BF333)</f>
        <v>#REF!</v>
      </c>
      <c r="BH118" s="123" t="e" vm="2">
        <f t="shared" si="36"/>
        <v>#VALUE!</v>
      </c>
      <c r="BI118" s="124">
        <f>SUMIF(B20:B333, B118, BH20:BH333)</f>
        <v>0</v>
      </c>
      <c r="BJ118" s="125"/>
      <c r="BK118" s="99"/>
      <c r="BL118" s="100"/>
      <c r="BM118" s="100"/>
      <c r="BN118" s="100"/>
      <c r="BO118" s="100"/>
      <c r="BP118" s="100"/>
      <c r="BQ118" s="100"/>
      <c r="BR118" s="100"/>
      <c r="BS118" s="100"/>
      <c r="BT118" s="100"/>
      <c r="BU118" s="100"/>
      <c r="BV118" s="100"/>
      <c r="BW118" s="100"/>
      <c r="BX118" s="100"/>
      <c r="BY118" s="100"/>
      <c r="BZ118" s="100"/>
      <c r="CA118" s="100"/>
      <c r="CB118" s="100"/>
      <c r="CC118" s="100"/>
      <c r="CD118" s="101"/>
    </row>
    <row r="119" spans="1:82" x14ac:dyDescent="0.25">
      <c r="A119" s="75" t="s">
        <v>292</v>
      </c>
      <c r="B119" s="76"/>
      <c r="C119" s="77" t="s">
        <v>255</v>
      </c>
      <c r="D119" s="77" t="s">
        <v>291</v>
      </c>
      <c r="E119" s="78" t="s">
        <v>293</v>
      </c>
      <c r="F119" s="79" t="s">
        <v>104</v>
      </c>
      <c r="G119" s="80"/>
      <c r="H119" s="81" t="s">
        <v>109</v>
      </c>
      <c r="I119" s="79" t="s">
        <v>3</v>
      </c>
      <c r="J119" s="80" t="s">
        <v>5</v>
      </c>
      <c r="K119" s="82"/>
      <c r="L119" s="83"/>
      <c r="M119" s="84"/>
      <c r="N119" s="85">
        <v>11730</v>
      </c>
      <c r="O119" s="86">
        <v>11946</v>
      </c>
      <c r="P119" s="86">
        <v>12435</v>
      </c>
      <c r="Q119" s="87"/>
      <c r="R119" s="192">
        <v>0.09</v>
      </c>
      <c r="S119" s="85">
        <v>1056</v>
      </c>
      <c r="T119" s="86">
        <v>1075</v>
      </c>
      <c r="U119" s="86">
        <v>1119</v>
      </c>
      <c r="V119" s="87">
        <f t="shared" si="26"/>
        <v>0</v>
      </c>
      <c r="W119" s="89"/>
      <c r="X119" s="90"/>
      <c r="Y119" s="91" t="s">
        <v>80</v>
      </c>
      <c r="Z119" s="80" t="str">
        <f>'[2]Tier 1'!V119</f>
        <v>C</v>
      </c>
      <c r="AA119" s="80"/>
      <c r="AB119" s="80"/>
      <c r="AC119" s="80"/>
      <c r="AD119" s="81"/>
      <c r="AE119" s="85">
        <f>'[2]Tier 1'!W119</f>
        <v>660</v>
      </c>
      <c r="AF119" s="86"/>
      <c r="AG119" s="86">
        <f>'[2]Tier 1'!X119</f>
        <v>660</v>
      </c>
      <c r="AH119" s="86"/>
      <c r="AI119" s="86">
        <f>'[2]Tier 1'!Y119</f>
        <v>2090</v>
      </c>
      <c r="AJ119" s="86">
        <f t="shared" si="27"/>
        <v>1881</v>
      </c>
      <c r="AK119" s="86" t="e" vm="1">
        <f>VLOOKUP(A119,[1]_ScenarioData!$B$2:$FF$9999,-1,FALSE)</f>
        <v>#VALUE!</v>
      </c>
      <c r="AL119" s="87" t="e" vm="2">
        <f t="shared" si="28"/>
        <v>#VALUE!</v>
      </c>
      <c r="AM119" s="85">
        <f t="shared" si="37"/>
        <v>1056</v>
      </c>
      <c r="AN119" s="92">
        <f t="shared" si="38"/>
        <v>1.6</v>
      </c>
      <c r="AO119" s="80" t="str">
        <f t="shared" si="39"/>
        <v>OK</v>
      </c>
      <c r="AP119" s="86">
        <f t="shared" si="40"/>
        <v>1075</v>
      </c>
      <c r="AQ119" s="92">
        <f t="shared" si="41"/>
        <v>1.629</v>
      </c>
      <c r="AR119" s="80" t="str">
        <f t="shared" si="42"/>
        <v>OK</v>
      </c>
      <c r="AS119" s="86">
        <f t="shared" si="43"/>
        <v>1119</v>
      </c>
      <c r="AT119" s="92">
        <f t="shared" si="44"/>
        <v>0.53500000000000003</v>
      </c>
      <c r="AU119" s="93" t="str">
        <f t="shared" si="45"/>
        <v>OK</v>
      </c>
      <c r="AV119" s="86">
        <f t="shared" si="29"/>
        <v>0</v>
      </c>
      <c r="AW119" s="92" t="e" vm="2">
        <f t="shared" si="30"/>
        <v>#VALUE!</v>
      </c>
      <c r="AX119" s="94" t="e" vm="2">
        <f t="shared" si="31"/>
        <v>#VALUE!</v>
      </c>
      <c r="AY119" s="79"/>
      <c r="AZ119" s="80"/>
      <c r="BA119" s="84">
        <f t="shared" si="32"/>
        <v>0</v>
      </c>
      <c r="BB119" s="95">
        <f t="shared" si="33"/>
        <v>1</v>
      </c>
      <c r="BC119" s="96" t="e">
        <f>SUMIF(#REF!,#REF!, BB20:BB333)</f>
        <v>#REF!</v>
      </c>
      <c r="BD119" s="96">
        <f t="shared" si="34"/>
        <v>1</v>
      </c>
      <c r="BE119" s="96" t="e">
        <f>SUMIF(#REF!,#REF!, BD20:BD333)</f>
        <v>#REF!</v>
      </c>
      <c r="BF119" s="96">
        <f t="shared" si="35"/>
        <v>0</v>
      </c>
      <c r="BG119" s="96" t="e">
        <f>SUMIF(#REF!,#REF!, BF20:BF333)</f>
        <v>#REF!</v>
      </c>
      <c r="BH119" s="96" t="e" vm="2">
        <f t="shared" si="36"/>
        <v>#VALUE!</v>
      </c>
      <c r="BI119" s="97">
        <f>SUMIF(B20:B333, B119, BH20:BH333)</f>
        <v>0</v>
      </c>
      <c r="BJ119" s="98"/>
      <c r="BK119" s="99"/>
      <c r="BL119" s="100"/>
      <c r="BM119" s="100"/>
      <c r="BN119" s="100"/>
      <c r="BO119" s="100"/>
      <c r="BP119" s="100"/>
      <c r="BQ119" s="100"/>
      <c r="BR119" s="100"/>
      <c r="BS119" s="100"/>
      <c r="BT119" s="100"/>
      <c r="BU119" s="100"/>
      <c r="BV119" s="100"/>
      <c r="BW119" s="100"/>
      <c r="BX119" s="100"/>
      <c r="BY119" s="100"/>
      <c r="BZ119" s="100"/>
      <c r="CA119" s="100"/>
      <c r="CB119" s="100"/>
      <c r="CC119" s="100"/>
      <c r="CD119" s="101"/>
    </row>
    <row r="120" spans="1:82" x14ac:dyDescent="0.25">
      <c r="A120" s="102" t="s">
        <v>294</v>
      </c>
      <c r="B120" s="103"/>
      <c r="C120" s="104" t="s">
        <v>255</v>
      </c>
      <c r="D120" s="104" t="s">
        <v>293</v>
      </c>
      <c r="E120" s="105" t="s">
        <v>103</v>
      </c>
      <c r="F120" s="106" t="s">
        <v>104</v>
      </c>
      <c r="G120" s="107"/>
      <c r="H120" s="108" t="s">
        <v>109</v>
      </c>
      <c r="I120" s="106" t="s">
        <v>3</v>
      </c>
      <c r="J120" s="107" t="s">
        <v>5</v>
      </c>
      <c r="K120" s="109"/>
      <c r="L120" s="110"/>
      <c r="M120" s="111"/>
      <c r="N120" s="112">
        <v>11730</v>
      </c>
      <c r="O120" s="113">
        <v>11946</v>
      </c>
      <c r="P120" s="113">
        <v>12435</v>
      </c>
      <c r="Q120" s="114"/>
      <c r="R120" s="193">
        <v>0.09</v>
      </c>
      <c r="S120" s="112">
        <v>1056</v>
      </c>
      <c r="T120" s="113">
        <v>1075</v>
      </c>
      <c r="U120" s="113">
        <v>1119</v>
      </c>
      <c r="V120" s="114">
        <f t="shared" si="26"/>
        <v>0</v>
      </c>
      <c r="W120" s="116"/>
      <c r="X120" s="117"/>
      <c r="Y120" s="118" t="s">
        <v>80</v>
      </c>
      <c r="Z120" s="107" t="str">
        <f>'[2]Tier 1'!V120</f>
        <v>C</v>
      </c>
      <c r="AA120" s="107"/>
      <c r="AB120" s="107"/>
      <c r="AC120" s="107"/>
      <c r="AD120" s="108"/>
      <c r="AE120" s="112">
        <f>'[2]Tier 1'!W120</f>
        <v>660</v>
      </c>
      <c r="AF120" s="113"/>
      <c r="AG120" s="113">
        <f>'[2]Tier 1'!X120</f>
        <v>660</v>
      </c>
      <c r="AH120" s="113"/>
      <c r="AI120" s="113">
        <f>'[2]Tier 1'!Y120</f>
        <v>2090</v>
      </c>
      <c r="AJ120" s="113">
        <f t="shared" si="27"/>
        <v>1881</v>
      </c>
      <c r="AK120" s="113" t="e" vm="1">
        <f>VLOOKUP(A120,[1]_ScenarioData!$B$2:$FF$9999,-1,FALSE)</f>
        <v>#VALUE!</v>
      </c>
      <c r="AL120" s="114" t="e" vm="2">
        <f t="shared" si="28"/>
        <v>#VALUE!</v>
      </c>
      <c r="AM120" s="112">
        <f t="shared" si="37"/>
        <v>1056</v>
      </c>
      <c r="AN120" s="119">
        <f t="shared" si="38"/>
        <v>1.6</v>
      </c>
      <c r="AO120" s="107" t="str">
        <f t="shared" si="39"/>
        <v>OK</v>
      </c>
      <c r="AP120" s="113">
        <f t="shared" si="40"/>
        <v>1075</v>
      </c>
      <c r="AQ120" s="119">
        <f t="shared" si="41"/>
        <v>1.629</v>
      </c>
      <c r="AR120" s="107" t="str">
        <f t="shared" si="42"/>
        <v>OK</v>
      </c>
      <c r="AS120" s="113">
        <f t="shared" si="43"/>
        <v>1119</v>
      </c>
      <c r="AT120" s="119">
        <f t="shared" si="44"/>
        <v>0.53500000000000003</v>
      </c>
      <c r="AU120" s="120" t="str">
        <f t="shared" si="45"/>
        <v>OK</v>
      </c>
      <c r="AV120" s="113">
        <f t="shared" si="29"/>
        <v>0</v>
      </c>
      <c r="AW120" s="119" t="e" vm="2">
        <f t="shared" si="30"/>
        <v>#VALUE!</v>
      </c>
      <c r="AX120" s="121" t="e" vm="2">
        <f t="shared" si="31"/>
        <v>#VALUE!</v>
      </c>
      <c r="AY120" s="106"/>
      <c r="AZ120" s="107"/>
      <c r="BA120" s="111">
        <f t="shared" si="32"/>
        <v>0</v>
      </c>
      <c r="BB120" s="122">
        <f t="shared" si="33"/>
        <v>1</v>
      </c>
      <c r="BC120" s="123" t="e">
        <f>SUMIF(#REF!,#REF!, BB20:BB333)</f>
        <v>#REF!</v>
      </c>
      <c r="BD120" s="123">
        <f t="shared" si="34"/>
        <v>1</v>
      </c>
      <c r="BE120" s="123" t="e">
        <f>SUMIF(#REF!,#REF!, BD20:BD333)</f>
        <v>#REF!</v>
      </c>
      <c r="BF120" s="123">
        <f t="shared" si="35"/>
        <v>0</v>
      </c>
      <c r="BG120" s="123" t="e">
        <f>SUMIF(#REF!,#REF!, BF20:BF333)</f>
        <v>#REF!</v>
      </c>
      <c r="BH120" s="123" t="e" vm="2">
        <f t="shared" si="36"/>
        <v>#VALUE!</v>
      </c>
      <c r="BI120" s="124">
        <f>SUMIF(B20:B333, B120, BH20:BH333)</f>
        <v>0</v>
      </c>
      <c r="BJ120" s="125"/>
      <c r="BK120" s="99"/>
      <c r="BL120" s="100"/>
      <c r="BM120" s="100"/>
      <c r="BN120" s="100"/>
      <c r="BO120" s="100"/>
      <c r="BP120" s="100"/>
      <c r="BQ120" s="100"/>
      <c r="BR120" s="100"/>
      <c r="BS120" s="100"/>
      <c r="BT120" s="100"/>
      <c r="BU120" s="100"/>
      <c r="BV120" s="100"/>
      <c r="BW120" s="100"/>
      <c r="BX120" s="100"/>
      <c r="BY120" s="100"/>
      <c r="BZ120" s="100"/>
      <c r="CA120" s="100"/>
      <c r="CB120" s="100"/>
      <c r="CC120" s="100"/>
      <c r="CD120" s="101"/>
    </row>
    <row r="121" spans="1:82" x14ac:dyDescent="0.25">
      <c r="A121" s="75" t="s">
        <v>295</v>
      </c>
      <c r="B121" s="76"/>
      <c r="C121" s="77" t="s">
        <v>296</v>
      </c>
      <c r="D121" s="77" t="s">
        <v>297</v>
      </c>
      <c r="E121" s="78" t="s">
        <v>298</v>
      </c>
      <c r="F121" s="79" t="s">
        <v>109</v>
      </c>
      <c r="G121" s="80"/>
      <c r="H121" s="81" t="s">
        <v>104</v>
      </c>
      <c r="I121" s="79" t="s">
        <v>3</v>
      </c>
      <c r="J121" s="80" t="s">
        <v>51</v>
      </c>
      <c r="K121" s="82"/>
      <c r="L121" s="83"/>
      <c r="M121" s="84"/>
      <c r="N121" s="85">
        <v>11730</v>
      </c>
      <c r="O121" s="86">
        <v>11946</v>
      </c>
      <c r="P121" s="86">
        <v>12435</v>
      </c>
      <c r="Q121" s="87"/>
      <c r="R121" s="192">
        <v>0.09</v>
      </c>
      <c r="S121" s="85">
        <v>1056</v>
      </c>
      <c r="T121" s="86">
        <v>1075</v>
      </c>
      <c r="U121" s="86">
        <v>1119</v>
      </c>
      <c r="V121" s="87">
        <f t="shared" si="26"/>
        <v>0</v>
      </c>
      <c r="W121" s="89"/>
      <c r="X121" s="90"/>
      <c r="Y121" s="91" t="s">
        <v>80</v>
      </c>
      <c r="Z121" s="80" t="str">
        <f>'[2]Tier 1'!V121</f>
        <v>C</v>
      </c>
      <c r="AA121" s="80"/>
      <c r="AB121" s="80"/>
      <c r="AC121" s="80"/>
      <c r="AD121" s="81"/>
      <c r="AE121" s="85">
        <f>'[2]Tier 1'!W121</f>
        <v>3420</v>
      </c>
      <c r="AF121" s="86"/>
      <c r="AG121" s="86">
        <f>'[2]Tier 1'!X121</f>
        <v>3420</v>
      </c>
      <c r="AH121" s="86"/>
      <c r="AI121" s="86">
        <f>'[2]Tier 1'!Y121</f>
        <v>3420</v>
      </c>
      <c r="AJ121" s="86">
        <f t="shared" si="27"/>
        <v>3078</v>
      </c>
      <c r="AK121" s="86" t="e" vm="1">
        <f>VLOOKUP(A121,[1]_ScenarioData!$B$2:$FF$9999,-1,FALSE)</f>
        <v>#VALUE!</v>
      </c>
      <c r="AL121" s="87" t="e" vm="2">
        <f t="shared" si="28"/>
        <v>#VALUE!</v>
      </c>
      <c r="AM121" s="85">
        <f t="shared" si="37"/>
        <v>1056</v>
      </c>
      <c r="AN121" s="92">
        <f t="shared" si="38"/>
        <v>0.309</v>
      </c>
      <c r="AO121" s="80" t="str">
        <f t="shared" si="39"/>
        <v>OK</v>
      </c>
      <c r="AP121" s="86">
        <f t="shared" si="40"/>
        <v>1075</v>
      </c>
      <c r="AQ121" s="92">
        <f t="shared" si="41"/>
        <v>0.314</v>
      </c>
      <c r="AR121" s="80" t="str">
        <f t="shared" si="42"/>
        <v>OK</v>
      </c>
      <c r="AS121" s="86">
        <f t="shared" si="43"/>
        <v>1119</v>
      </c>
      <c r="AT121" s="92">
        <f t="shared" si="44"/>
        <v>0.32700000000000001</v>
      </c>
      <c r="AU121" s="93" t="str">
        <f t="shared" si="45"/>
        <v>OK</v>
      </c>
      <c r="AV121" s="86">
        <f t="shared" si="29"/>
        <v>0</v>
      </c>
      <c r="AW121" s="92" t="e" vm="2">
        <f t="shared" si="30"/>
        <v>#VALUE!</v>
      </c>
      <c r="AX121" s="94" t="e" vm="2">
        <f t="shared" si="31"/>
        <v>#VALUE!</v>
      </c>
      <c r="AY121" s="79"/>
      <c r="AZ121" s="80"/>
      <c r="BA121" s="84">
        <f t="shared" si="32"/>
        <v>0</v>
      </c>
      <c r="BB121" s="95">
        <f t="shared" si="33"/>
        <v>1</v>
      </c>
      <c r="BC121" s="96" t="e">
        <f>SUMIF(#REF!,#REF!, BB20:BB333)</f>
        <v>#REF!</v>
      </c>
      <c r="BD121" s="96">
        <f t="shared" si="34"/>
        <v>1</v>
      </c>
      <c r="BE121" s="96" t="e">
        <f>SUMIF(#REF!,#REF!, BD20:BD333)</f>
        <v>#REF!</v>
      </c>
      <c r="BF121" s="96">
        <f t="shared" si="35"/>
        <v>0</v>
      </c>
      <c r="BG121" s="96" t="e">
        <f>SUMIF(#REF!,#REF!, BF20:BF333)</f>
        <v>#REF!</v>
      </c>
      <c r="BH121" s="96" t="e" vm="2">
        <f t="shared" si="36"/>
        <v>#VALUE!</v>
      </c>
      <c r="BI121" s="97">
        <f>SUMIF(B20:B333, B121, BH20:BH333)</f>
        <v>0</v>
      </c>
      <c r="BJ121" s="98"/>
      <c r="BK121" s="99"/>
      <c r="BL121" s="100"/>
      <c r="BM121" s="100"/>
      <c r="BN121" s="100"/>
      <c r="BO121" s="100"/>
      <c r="BP121" s="100"/>
      <c r="BQ121" s="100"/>
      <c r="BR121" s="100"/>
      <c r="BS121" s="100"/>
      <c r="BT121" s="100"/>
      <c r="BU121" s="100"/>
      <c r="BV121" s="100"/>
      <c r="BW121" s="100"/>
      <c r="BX121" s="100"/>
      <c r="BY121" s="100"/>
      <c r="BZ121" s="100"/>
      <c r="CA121" s="100"/>
      <c r="CB121" s="100"/>
      <c r="CC121" s="100"/>
      <c r="CD121" s="101"/>
    </row>
    <row r="122" spans="1:82" x14ac:dyDescent="0.25">
      <c r="A122" s="102" t="s">
        <v>299</v>
      </c>
      <c r="B122" s="103"/>
      <c r="C122" s="104" t="s">
        <v>296</v>
      </c>
      <c r="D122" s="104" t="s">
        <v>298</v>
      </c>
      <c r="E122" s="105" t="s">
        <v>300</v>
      </c>
      <c r="F122" s="106" t="s">
        <v>109</v>
      </c>
      <c r="G122" s="107"/>
      <c r="H122" s="108" t="s">
        <v>109</v>
      </c>
      <c r="I122" s="106" t="s">
        <v>3</v>
      </c>
      <c r="J122" s="107" t="s">
        <v>51</v>
      </c>
      <c r="K122" s="109"/>
      <c r="L122" s="110"/>
      <c r="M122" s="111"/>
      <c r="N122" s="112">
        <v>23460</v>
      </c>
      <c r="O122" s="113">
        <v>24252</v>
      </c>
      <c r="P122" s="113">
        <v>25264</v>
      </c>
      <c r="Q122" s="114"/>
      <c r="R122" s="193">
        <v>0.09</v>
      </c>
      <c r="S122" s="112">
        <v>2111</v>
      </c>
      <c r="T122" s="113">
        <v>2183</v>
      </c>
      <c r="U122" s="113">
        <v>2274</v>
      </c>
      <c r="V122" s="114">
        <f t="shared" si="26"/>
        <v>0</v>
      </c>
      <c r="W122" s="116"/>
      <c r="X122" s="117"/>
      <c r="Y122" s="118" t="s">
        <v>80</v>
      </c>
      <c r="Z122" s="107" t="str">
        <f>'[2]Tier 1'!V122</f>
        <v>C</v>
      </c>
      <c r="AA122" s="107"/>
      <c r="AB122" s="107"/>
      <c r="AC122" s="107"/>
      <c r="AD122" s="108"/>
      <c r="AE122" s="112">
        <f>'[2]Tier 1'!W122</f>
        <v>3420</v>
      </c>
      <c r="AF122" s="113"/>
      <c r="AG122" s="113">
        <f>'[2]Tier 1'!X122</f>
        <v>3420</v>
      </c>
      <c r="AH122" s="113"/>
      <c r="AI122" s="113">
        <f>'[2]Tier 1'!Y122</f>
        <v>3420</v>
      </c>
      <c r="AJ122" s="113">
        <f t="shared" si="27"/>
        <v>3078</v>
      </c>
      <c r="AK122" s="113" t="e" vm="1">
        <f>VLOOKUP(A122,[1]_ScenarioData!$B$2:$FF$9999,-1,FALSE)</f>
        <v>#VALUE!</v>
      </c>
      <c r="AL122" s="114" t="e" vm="2">
        <f t="shared" si="28"/>
        <v>#VALUE!</v>
      </c>
      <c r="AM122" s="112">
        <f t="shared" si="37"/>
        <v>2111</v>
      </c>
      <c r="AN122" s="119">
        <f t="shared" si="38"/>
        <v>0.61699999999999999</v>
      </c>
      <c r="AO122" s="107" t="str">
        <f t="shared" si="39"/>
        <v>OK</v>
      </c>
      <c r="AP122" s="113">
        <f t="shared" si="40"/>
        <v>2183</v>
      </c>
      <c r="AQ122" s="119">
        <f t="shared" si="41"/>
        <v>0.63800000000000001</v>
      </c>
      <c r="AR122" s="107" t="str">
        <f t="shared" si="42"/>
        <v>OK</v>
      </c>
      <c r="AS122" s="113">
        <f t="shared" si="43"/>
        <v>2274</v>
      </c>
      <c r="AT122" s="119">
        <f t="shared" si="44"/>
        <v>0.66500000000000004</v>
      </c>
      <c r="AU122" s="120" t="str">
        <f t="shared" si="45"/>
        <v>OK</v>
      </c>
      <c r="AV122" s="113">
        <f t="shared" si="29"/>
        <v>0</v>
      </c>
      <c r="AW122" s="119" t="e" vm="2">
        <f t="shared" si="30"/>
        <v>#VALUE!</v>
      </c>
      <c r="AX122" s="121" t="e" vm="2">
        <f t="shared" si="31"/>
        <v>#VALUE!</v>
      </c>
      <c r="AY122" s="106"/>
      <c r="AZ122" s="107"/>
      <c r="BA122" s="111">
        <f t="shared" si="32"/>
        <v>0</v>
      </c>
      <c r="BB122" s="122">
        <f t="shared" si="33"/>
        <v>1</v>
      </c>
      <c r="BC122" s="123" t="e">
        <f>SUMIF(#REF!,#REF!, BB20:BB333)</f>
        <v>#REF!</v>
      </c>
      <c r="BD122" s="123">
        <f t="shared" si="34"/>
        <v>1</v>
      </c>
      <c r="BE122" s="123" t="e">
        <f>SUMIF(#REF!,#REF!, BD20:BD333)</f>
        <v>#REF!</v>
      </c>
      <c r="BF122" s="123">
        <f t="shared" si="35"/>
        <v>0</v>
      </c>
      <c r="BG122" s="123" t="e">
        <f>SUMIF(#REF!,#REF!, BF20:BF333)</f>
        <v>#REF!</v>
      </c>
      <c r="BH122" s="123" t="e" vm="2">
        <f t="shared" si="36"/>
        <v>#VALUE!</v>
      </c>
      <c r="BI122" s="124">
        <f>SUMIF(B20:B333, B122, BH20:BH333)</f>
        <v>0</v>
      </c>
      <c r="BJ122" s="125"/>
      <c r="BK122" s="99"/>
      <c r="BL122" s="100"/>
      <c r="BM122" s="100"/>
      <c r="BN122" s="100"/>
      <c r="BO122" s="100"/>
      <c r="BP122" s="100"/>
      <c r="BQ122" s="100"/>
      <c r="BR122" s="100"/>
      <c r="BS122" s="100"/>
      <c r="BT122" s="100"/>
      <c r="BU122" s="100"/>
      <c r="BV122" s="100"/>
      <c r="BW122" s="100"/>
      <c r="BX122" s="100"/>
      <c r="BY122" s="100"/>
      <c r="BZ122" s="100"/>
      <c r="CA122" s="100"/>
      <c r="CB122" s="100"/>
      <c r="CC122" s="100"/>
      <c r="CD122" s="101"/>
    </row>
    <row r="123" spans="1:82" x14ac:dyDescent="0.25">
      <c r="A123" s="75" t="s">
        <v>301</v>
      </c>
      <c r="B123" s="76"/>
      <c r="C123" s="77" t="s">
        <v>296</v>
      </c>
      <c r="D123" s="77" t="s">
        <v>302</v>
      </c>
      <c r="E123" s="78" t="s">
        <v>108</v>
      </c>
      <c r="F123" s="79" t="s">
        <v>104</v>
      </c>
      <c r="G123" s="80"/>
      <c r="H123" s="81" t="s">
        <v>118</v>
      </c>
      <c r="I123" s="79" t="s">
        <v>3</v>
      </c>
      <c r="J123" s="80" t="s">
        <v>5</v>
      </c>
      <c r="K123" s="82"/>
      <c r="L123" s="83"/>
      <c r="M123" s="84"/>
      <c r="N123" s="85">
        <v>7446</v>
      </c>
      <c r="O123" s="86">
        <v>7893</v>
      </c>
      <c r="P123" s="86">
        <v>8395</v>
      </c>
      <c r="Q123" s="87"/>
      <c r="R123" s="192">
        <v>0.09</v>
      </c>
      <c r="S123" s="85">
        <v>670</v>
      </c>
      <c r="T123" s="86">
        <v>710</v>
      </c>
      <c r="U123" s="86">
        <v>756</v>
      </c>
      <c r="V123" s="87">
        <f t="shared" si="26"/>
        <v>0</v>
      </c>
      <c r="W123" s="89"/>
      <c r="X123" s="90"/>
      <c r="Y123" s="91" t="s">
        <v>80</v>
      </c>
      <c r="Z123" s="80" t="str">
        <f>'[2]Tier 1'!V123</f>
        <v>C</v>
      </c>
      <c r="AA123" s="80"/>
      <c r="AB123" s="80"/>
      <c r="AC123" s="80"/>
      <c r="AD123" s="81"/>
      <c r="AE123" s="85">
        <f>'[2]Tier 1'!W123</f>
        <v>1220</v>
      </c>
      <c r="AF123" s="86"/>
      <c r="AG123" s="86">
        <f>'[2]Tier 1'!X123</f>
        <v>1220</v>
      </c>
      <c r="AH123" s="86"/>
      <c r="AI123" s="86">
        <f>'[2]Tier 1'!Y123</f>
        <v>1220</v>
      </c>
      <c r="AJ123" s="86">
        <f t="shared" si="27"/>
        <v>1098</v>
      </c>
      <c r="AK123" s="86" t="e" vm="1">
        <f>VLOOKUP(A123,[1]_ScenarioData!$B$2:$FF$9999,-1,FALSE)</f>
        <v>#VALUE!</v>
      </c>
      <c r="AL123" s="87" t="e" vm="2">
        <f t="shared" si="28"/>
        <v>#VALUE!</v>
      </c>
      <c r="AM123" s="85">
        <f t="shared" si="37"/>
        <v>670</v>
      </c>
      <c r="AN123" s="92">
        <f t="shared" si="38"/>
        <v>0.54900000000000004</v>
      </c>
      <c r="AO123" s="80" t="str">
        <f t="shared" si="39"/>
        <v>OK</v>
      </c>
      <c r="AP123" s="86">
        <f t="shared" si="40"/>
        <v>710</v>
      </c>
      <c r="AQ123" s="92">
        <f t="shared" si="41"/>
        <v>0.58199999999999996</v>
      </c>
      <c r="AR123" s="80" t="str">
        <f t="shared" si="42"/>
        <v>OK</v>
      </c>
      <c r="AS123" s="86">
        <f t="shared" si="43"/>
        <v>756</v>
      </c>
      <c r="AT123" s="92">
        <f t="shared" si="44"/>
        <v>0.62</v>
      </c>
      <c r="AU123" s="93" t="str">
        <f t="shared" si="45"/>
        <v>OK</v>
      </c>
      <c r="AV123" s="86">
        <f t="shared" si="29"/>
        <v>0</v>
      </c>
      <c r="AW123" s="92" t="e" vm="2">
        <f t="shared" si="30"/>
        <v>#VALUE!</v>
      </c>
      <c r="AX123" s="94" t="e" vm="2">
        <f t="shared" si="31"/>
        <v>#VALUE!</v>
      </c>
      <c r="AY123" s="79"/>
      <c r="AZ123" s="80"/>
      <c r="BA123" s="84">
        <f t="shared" si="32"/>
        <v>0</v>
      </c>
      <c r="BB123" s="95">
        <f t="shared" si="33"/>
        <v>1</v>
      </c>
      <c r="BC123" s="96" t="e">
        <f>SUMIF(#REF!,#REF!, BB20:BB333)</f>
        <v>#REF!</v>
      </c>
      <c r="BD123" s="96">
        <f t="shared" si="34"/>
        <v>1</v>
      </c>
      <c r="BE123" s="96" t="e">
        <f>SUMIF(#REF!,#REF!, BD20:BD333)</f>
        <v>#REF!</v>
      </c>
      <c r="BF123" s="96">
        <f t="shared" si="35"/>
        <v>0</v>
      </c>
      <c r="BG123" s="96" t="e">
        <f>SUMIF(#REF!,#REF!, BF20:BF333)</f>
        <v>#REF!</v>
      </c>
      <c r="BH123" s="96" t="e" vm="2">
        <f t="shared" si="36"/>
        <v>#VALUE!</v>
      </c>
      <c r="BI123" s="97">
        <f>SUMIF(B20:B333, B123, BH20:BH333)</f>
        <v>0</v>
      </c>
      <c r="BJ123" s="98"/>
      <c r="BK123" s="99"/>
      <c r="BL123" s="100"/>
      <c r="BM123" s="100"/>
      <c r="BN123" s="100"/>
      <c r="BO123" s="100"/>
      <c r="BP123" s="100"/>
      <c r="BQ123" s="100"/>
      <c r="BR123" s="100"/>
      <c r="BS123" s="100"/>
      <c r="BT123" s="100"/>
      <c r="BU123" s="100"/>
      <c r="BV123" s="100"/>
      <c r="BW123" s="100"/>
      <c r="BX123" s="100"/>
      <c r="BY123" s="100"/>
      <c r="BZ123" s="100"/>
      <c r="CA123" s="100"/>
      <c r="CB123" s="100"/>
      <c r="CC123" s="100"/>
      <c r="CD123" s="101"/>
    </row>
    <row r="124" spans="1:82" x14ac:dyDescent="0.25">
      <c r="A124" s="102" t="s">
        <v>303</v>
      </c>
      <c r="B124" s="103"/>
      <c r="C124" s="104" t="s">
        <v>296</v>
      </c>
      <c r="D124" s="104" t="s">
        <v>300</v>
      </c>
      <c r="E124" s="105" t="s">
        <v>304</v>
      </c>
      <c r="F124" s="106" t="s">
        <v>109</v>
      </c>
      <c r="G124" s="107"/>
      <c r="H124" s="108" t="s">
        <v>118</v>
      </c>
      <c r="I124" s="106" t="s">
        <v>3</v>
      </c>
      <c r="J124" s="107" t="s">
        <v>51</v>
      </c>
      <c r="K124" s="109"/>
      <c r="L124" s="110"/>
      <c r="M124" s="111"/>
      <c r="N124" s="112">
        <v>19608</v>
      </c>
      <c r="O124" s="113">
        <v>20808</v>
      </c>
      <c r="P124" s="113">
        <v>21649</v>
      </c>
      <c r="Q124" s="114"/>
      <c r="R124" s="193">
        <v>0.09</v>
      </c>
      <c r="S124" s="112">
        <v>1765</v>
      </c>
      <c r="T124" s="113">
        <v>1873</v>
      </c>
      <c r="U124" s="113">
        <v>1948</v>
      </c>
      <c r="V124" s="114">
        <f t="shared" si="26"/>
        <v>0</v>
      </c>
      <c r="W124" s="116"/>
      <c r="X124" s="117"/>
      <c r="Y124" s="118" t="s">
        <v>80</v>
      </c>
      <c r="Z124" s="107" t="str">
        <f>'[2]Tier 1'!V124</f>
        <v>C</v>
      </c>
      <c r="AA124" s="107"/>
      <c r="AB124" s="107"/>
      <c r="AC124" s="107"/>
      <c r="AD124" s="108"/>
      <c r="AE124" s="112">
        <f>'[2]Tier 1'!W124</f>
        <v>4730</v>
      </c>
      <c r="AF124" s="113"/>
      <c r="AG124" s="113">
        <f>'[2]Tier 1'!X124</f>
        <v>4730</v>
      </c>
      <c r="AH124" s="113"/>
      <c r="AI124" s="113">
        <f>'[2]Tier 1'!Y124</f>
        <v>4730</v>
      </c>
      <c r="AJ124" s="113">
        <f t="shared" si="27"/>
        <v>4257</v>
      </c>
      <c r="AK124" s="113" t="e" vm="1">
        <f>VLOOKUP(A124,[1]_ScenarioData!$B$2:$FF$9999,-1,FALSE)</f>
        <v>#VALUE!</v>
      </c>
      <c r="AL124" s="114" t="e" vm="2">
        <f t="shared" si="28"/>
        <v>#VALUE!</v>
      </c>
      <c r="AM124" s="112">
        <f t="shared" si="37"/>
        <v>1765</v>
      </c>
      <c r="AN124" s="119">
        <f t="shared" si="38"/>
        <v>0.373</v>
      </c>
      <c r="AO124" s="107" t="str">
        <f t="shared" si="39"/>
        <v>OK</v>
      </c>
      <c r="AP124" s="113">
        <f t="shared" si="40"/>
        <v>1873</v>
      </c>
      <c r="AQ124" s="119">
        <f t="shared" si="41"/>
        <v>0.39600000000000002</v>
      </c>
      <c r="AR124" s="107" t="str">
        <f t="shared" si="42"/>
        <v>OK</v>
      </c>
      <c r="AS124" s="113">
        <f t="shared" si="43"/>
        <v>1948</v>
      </c>
      <c r="AT124" s="119">
        <f t="shared" si="44"/>
        <v>0.41199999999999998</v>
      </c>
      <c r="AU124" s="120" t="str">
        <f t="shared" si="45"/>
        <v>OK</v>
      </c>
      <c r="AV124" s="113">
        <f t="shared" si="29"/>
        <v>0</v>
      </c>
      <c r="AW124" s="119" t="e" vm="2">
        <f t="shared" si="30"/>
        <v>#VALUE!</v>
      </c>
      <c r="AX124" s="121" t="e" vm="2">
        <f t="shared" si="31"/>
        <v>#VALUE!</v>
      </c>
      <c r="AY124" s="106"/>
      <c r="AZ124" s="107"/>
      <c r="BA124" s="111">
        <f t="shared" si="32"/>
        <v>0</v>
      </c>
      <c r="BB124" s="122">
        <f t="shared" si="33"/>
        <v>1</v>
      </c>
      <c r="BC124" s="123" t="e">
        <f>SUMIF(#REF!,#REF!, BB20:BB333)</f>
        <v>#REF!</v>
      </c>
      <c r="BD124" s="123">
        <f t="shared" si="34"/>
        <v>1</v>
      </c>
      <c r="BE124" s="123" t="e">
        <f>SUMIF(#REF!,#REF!, BD20:BD333)</f>
        <v>#REF!</v>
      </c>
      <c r="BF124" s="123">
        <f t="shared" si="35"/>
        <v>0</v>
      </c>
      <c r="BG124" s="123" t="e">
        <f>SUMIF(#REF!,#REF!, BF20:BF333)</f>
        <v>#REF!</v>
      </c>
      <c r="BH124" s="123" t="e" vm="2">
        <f t="shared" si="36"/>
        <v>#VALUE!</v>
      </c>
      <c r="BI124" s="124">
        <f>SUMIF(B20:B333, B124, BH20:BH333)</f>
        <v>0</v>
      </c>
      <c r="BJ124" s="125"/>
      <c r="BK124" s="99"/>
      <c r="BL124" s="100"/>
      <c r="BM124" s="100"/>
      <c r="BN124" s="100"/>
      <c r="BO124" s="100"/>
      <c r="BP124" s="100"/>
      <c r="BQ124" s="100"/>
      <c r="BR124" s="100"/>
      <c r="BS124" s="100"/>
      <c r="BT124" s="100"/>
      <c r="BU124" s="100"/>
      <c r="BV124" s="100"/>
      <c r="BW124" s="100"/>
      <c r="BX124" s="100"/>
      <c r="BY124" s="100"/>
      <c r="BZ124" s="100"/>
      <c r="CA124" s="100"/>
      <c r="CB124" s="100"/>
      <c r="CC124" s="100"/>
      <c r="CD124" s="101"/>
    </row>
    <row r="125" spans="1:82" x14ac:dyDescent="0.25">
      <c r="A125" s="75" t="s">
        <v>305</v>
      </c>
      <c r="B125" s="76"/>
      <c r="C125" s="77" t="s">
        <v>296</v>
      </c>
      <c r="D125" s="77" t="s">
        <v>304</v>
      </c>
      <c r="E125" s="78" t="s">
        <v>306</v>
      </c>
      <c r="F125" s="79" t="s">
        <v>109</v>
      </c>
      <c r="G125" s="80"/>
      <c r="H125" s="81" t="s">
        <v>118</v>
      </c>
      <c r="I125" s="79" t="s">
        <v>3</v>
      </c>
      <c r="J125" s="80" t="s">
        <v>51</v>
      </c>
      <c r="K125" s="82"/>
      <c r="L125" s="83"/>
      <c r="M125" s="84"/>
      <c r="N125" s="85">
        <v>20607</v>
      </c>
      <c r="O125" s="86">
        <v>22219</v>
      </c>
      <c r="P125" s="86">
        <v>23295</v>
      </c>
      <c r="Q125" s="87"/>
      <c r="R125" s="192">
        <v>0.09</v>
      </c>
      <c r="S125" s="85">
        <v>1855</v>
      </c>
      <c r="T125" s="86">
        <v>2000</v>
      </c>
      <c r="U125" s="86">
        <v>2097</v>
      </c>
      <c r="V125" s="87">
        <f t="shared" si="26"/>
        <v>0</v>
      </c>
      <c r="W125" s="89"/>
      <c r="X125" s="90"/>
      <c r="Y125" s="91" t="s">
        <v>80</v>
      </c>
      <c r="Z125" s="80" t="str">
        <f>'[2]Tier 1'!V125</f>
        <v>C</v>
      </c>
      <c r="AA125" s="80"/>
      <c r="AB125" s="80"/>
      <c r="AC125" s="80"/>
      <c r="AD125" s="81"/>
      <c r="AE125" s="85">
        <f>'[2]Tier 1'!W125</f>
        <v>4730</v>
      </c>
      <c r="AF125" s="86"/>
      <c r="AG125" s="86">
        <f>'[2]Tier 1'!X125</f>
        <v>4730</v>
      </c>
      <c r="AH125" s="86"/>
      <c r="AI125" s="86">
        <f>'[2]Tier 1'!Y125</f>
        <v>7090</v>
      </c>
      <c r="AJ125" s="86">
        <f t="shared" si="27"/>
        <v>6381</v>
      </c>
      <c r="AK125" s="86" t="e">
        <f>VLOOKUP(A125,[1]_ScenarioData!$B$2:$FF$9999,-1,FALSE)</f>
        <v>#N/A</v>
      </c>
      <c r="AL125" s="87" t="e">
        <f t="shared" si="28"/>
        <v>#N/A</v>
      </c>
      <c r="AM125" s="85">
        <f t="shared" si="37"/>
        <v>1855</v>
      </c>
      <c r="AN125" s="92">
        <f t="shared" si="38"/>
        <v>0.39200000000000002</v>
      </c>
      <c r="AO125" s="80" t="str">
        <f t="shared" si="39"/>
        <v>OK</v>
      </c>
      <c r="AP125" s="86">
        <f t="shared" si="40"/>
        <v>2000</v>
      </c>
      <c r="AQ125" s="92">
        <f t="shared" si="41"/>
        <v>0.42299999999999999</v>
      </c>
      <c r="AR125" s="80" t="str">
        <f t="shared" si="42"/>
        <v>OK</v>
      </c>
      <c r="AS125" s="86">
        <f t="shared" si="43"/>
        <v>2097</v>
      </c>
      <c r="AT125" s="92">
        <f t="shared" si="44"/>
        <v>0.29599999999999999</v>
      </c>
      <c r="AU125" s="93" t="str">
        <f t="shared" si="45"/>
        <v>OK</v>
      </c>
      <c r="AV125" s="86">
        <f t="shared" si="29"/>
        <v>0</v>
      </c>
      <c r="AW125" s="92" t="e">
        <f t="shared" si="30"/>
        <v>#N/A</v>
      </c>
      <c r="AX125" s="94" t="e">
        <f t="shared" si="31"/>
        <v>#N/A</v>
      </c>
      <c r="AY125" s="79"/>
      <c r="AZ125" s="80"/>
      <c r="BA125" s="84">
        <f t="shared" si="32"/>
        <v>0</v>
      </c>
      <c r="BB125" s="95">
        <f t="shared" si="33"/>
        <v>1</v>
      </c>
      <c r="BC125" s="96" t="e">
        <f>SUMIF(#REF!,#REF!, BB20:BB333)</f>
        <v>#REF!</v>
      </c>
      <c r="BD125" s="96">
        <f t="shared" si="34"/>
        <v>1</v>
      </c>
      <c r="BE125" s="96" t="e">
        <f>SUMIF(#REF!,#REF!, BD20:BD333)</f>
        <v>#REF!</v>
      </c>
      <c r="BF125" s="96">
        <f t="shared" si="35"/>
        <v>0</v>
      </c>
      <c r="BG125" s="96" t="e">
        <f>SUMIF(#REF!,#REF!, BF20:BF333)</f>
        <v>#REF!</v>
      </c>
      <c r="BH125" s="96" t="e">
        <f t="shared" si="36"/>
        <v>#N/A</v>
      </c>
      <c r="BI125" s="97">
        <f>SUMIF(B20:B333, B125, BH20:BH333)</f>
        <v>0</v>
      </c>
      <c r="BJ125" s="98"/>
      <c r="BK125" s="99"/>
      <c r="BL125" s="100"/>
      <c r="BM125" s="100"/>
      <c r="BN125" s="100"/>
      <c r="BO125" s="100"/>
      <c r="BP125" s="100"/>
      <c r="BQ125" s="100"/>
      <c r="BR125" s="100"/>
      <c r="BS125" s="100"/>
      <c r="BT125" s="100"/>
      <c r="BU125" s="100"/>
      <c r="BV125" s="100"/>
      <c r="BW125" s="100"/>
      <c r="BX125" s="100"/>
      <c r="BY125" s="100"/>
      <c r="BZ125" s="100"/>
      <c r="CA125" s="100"/>
      <c r="CB125" s="100"/>
      <c r="CC125" s="100"/>
      <c r="CD125" s="101"/>
    </row>
    <row r="126" spans="1:82" x14ac:dyDescent="0.25">
      <c r="A126" s="102" t="s">
        <v>307</v>
      </c>
      <c r="B126" s="103"/>
      <c r="C126" s="104" t="s">
        <v>296</v>
      </c>
      <c r="D126" s="104" t="s">
        <v>306</v>
      </c>
      <c r="E126" s="105" t="s">
        <v>308</v>
      </c>
      <c r="F126" s="106" t="s">
        <v>118</v>
      </c>
      <c r="G126" s="107"/>
      <c r="H126" s="108" t="s">
        <v>118</v>
      </c>
      <c r="I126" s="106" t="s">
        <v>3</v>
      </c>
      <c r="J126" s="107" t="s">
        <v>51</v>
      </c>
      <c r="K126" s="109"/>
      <c r="L126" s="110"/>
      <c r="M126" s="111"/>
      <c r="N126" s="112">
        <v>20607</v>
      </c>
      <c r="O126" s="113">
        <v>22219</v>
      </c>
      <c r="P126" s="113">
        <v>23295</v>
      </c>
      <c r="Q126" s="114"/>
      <c r="R126" s="193">
        <v>0.09</v>
      </c>
      <c r="S126" s="112">
        <v>1855</v>
      </c>
      <c r="T126" s="113">
        <v>2000</v>
      </c>
      <c r="U126" s="113">
        <v>2097</v>
      </c>
      <c r="V126" s="114">
        <f t="shared" si="26"/>
        <v>0</v>
      </c>
      <c r="W126" s="116"/>
      <c r="X126" s="117"/>
      <c r="Y126" s="118" t="s">
        <v>80</v>
      </c>
      <c r="Z126" s="107" t="str">
        <f>'[2]Tier 1'!V126</f>
        <v>C</v>
      </c>
      <c r="AA126" s="107"/>
      <c r="AB126" s="107"/>
      <c r="AC126" s="107"/>
      <c r="AD126" s="108"/>
      <c r="AE126" s="112">
        <f>'[2]Tier 1'!W126</f>
        <v>5250</v>
      </c>
      <c r="AF126" s="113"/>
      <c r="AG126" s="113">
        <f>'[2]Tier 1'!X126</f>
        <v>5250</v>
      </c>
      <c r="AH126" s="113"/>
      <c r="AI126" s="113">
        <f>'[2]Tier 1'!Y126</f>
        <v>5250</v>
      </c>
      <c r="AJ126" s="113">
        <f t="shared" si="27"/>
        <v>4725</v>
      </c>
      <c r="AK126" s="113" t="e">
        <f>VLOOKUP(A126,[1]_ScenarioData!$B$2:$FF$9999,-1,FALSE)</f>
        <v>#N/A</v>
      </c>
      <c r="AL126" s="114" t="e">
        <f t="shared" si="28"/>
        <v>#N/A</v>
      </c>
      <c r="AM126" s="112">
        <f t="shared" si="37"/>
        <v>1855</v>
      </c>
      <c r="AN126" s="119">
        <f t="shared" si="38"/>
        <v>0.35299999999999998</v>
      </c>
      <c r="AO126" s="107" t="str">
        <f t="shared" si="39"/>
        <v>OK</v>
      </c>
      <c r="AP126" s="113">
        <f t="shared" si="40"/>
        <v>2000</v>
      </c>
      <c r="AQ126" s="119">
        <f t="shared" si="41"/>
        <v>0.38100000000000001</v>
      </c>
      <c r="AR126" s="107" t="str">
        <f t="shared" si="42"/>
        <v>OK</v>
      </c>
      <c r="AS126" s="113">
        <f t="shared" si="43"/>
        <v>2097</v>
      </c>
      <c r="AT126" s="119">
        <f t="shared" si="44"/>
        <v>0.39900000000000002</v>
      </c>
      <c r="AU126" s="120" t="str">
        <f t="shared" si="45"/>
        <v>OK</v>
      </c>
      <c r="AV126" s="113">
        <f t="shared" si="29"/>
        <v>0</v>
      </c>
      <c r="AW126" s="119" t="e">
        <f t="shared" si="30"/>
        <v>#N/A</v>
      </c>
      <c r="AX126" s="121" t="e">
        <f t="shared" si="31"/>
        <v>#N/A</v>
      </c>
      <c r="AY126" s="106"/>
      <c r="AZ126" s="107"/>
      <c r="BA126" s="111">
        <f t="shared" si="32"/>
        <v>0</v>
      </c>
      <c r="BB126" s="122">
        <f t="shared" si="33"/>
        <v>1</v>
      </c>
      <c r="BC126" s="123" t="e">
        <f>SUMIF(#REF!,#REF!, BB20:BB333)</f>
        <v>#REF!</v>
      </c>
      <c r="BD126" s="123">
        <f t="shared" si="34"/>
        <v>1</v>
      </c>
      <c r="BE126" s="123" t="e">
        <f>SUMIF(#REF!,#REF!, BD20:BD333)</f>
        <v>#REF!</v>
      </c>
      <c r="BF126" s="123">
        <f t="shared" si="35"/>
        <v>0</v>
      </c>
      <c r="BG126" s="123" t="e">
        <f>SUMIF(#REF!,#REF!, BF20:BF333)</f>
        <v>#REF!</v>
      </c>
      <c r="BH126" s="123" t="e">
        <f t="shared" si="36"/>
        <v>#N/A</v>
      </c>
      <c r="BI126" s="124">
        <f>SUMIF(B20:B333, B126, BH20:BH333)</f>
        <v>0</v>
      </c>
      <c r="BJ126" s="125"/>
      <c r="BK126" s="99"/>
      <c r="BL126" s="100"/>
      <c r="BM126" s="100"/>
      <c r="BN126" s="100"/>
      <c r="BO126" s="100"/>
      <c r="BP126" s="100"/>
      <c r="BQ126" s="100"/>
      <c r="BR126" s="100"/>
      <c r="BS126" s="100"/>
      <c r="BT126" s="100"/>
      <c r="BU126" s="100"/>
      <c r="BV126" s="100"/>
      <c r="BW126" s="100"/>
      <c r="BX126" s="100"/>
      <c r="BY126" s="100"/>
      <c r="BZ126" s="100"/>
      <c r="CA126" s="100"/>
      <c r="CB126" s="100"/>
      <c r="CC126" s="100"/>
      <c r="CD126" s="101"/>
    </row>
    <row r="127" spans="1:82" x14ac:dyDescent="0.25">
      <c r="A127" s="75" t="s">
        <v>309</v>
      </c>
      <c r="B127" s="76"/>
      <c r="C127" s="77" t="s">
        <v>296</v>
      </c>
      <c r="D127" s="77" t="s">
        <v>308</v>
      </c>
      <c r="E127" s="78" t="s">
        <v>310</v>
      </c>
      <c r="F127" s="79" t="s">
        <v>118</v>
      </c>
      <c r="G127" s="80"/>
      <c r="H127" s="81" t="s">
        <v>118</v>
      </c>
      <c r="I127" s="79" t="s">
        <v>3</v>
      </c>
      <c r="J127" s="80" t="s">
        <v>51</v>
      </c>
      <c r="K127" s="82"/>
      <c r="L127" s="83"/>
      <c r="M127" s="84"/>
      <c r="N127" s="85">
        <v>20607</v>
      </c>
      <c r="O127" s="86">
        <v>22219</v>
      </c>
      <c r="P127" s="86">
        <v>23295</v>
      </c>
      <c r="Q127" s="87"/>
      <c r="R127" s="192">
        <v>0.09</v>
      </c>
      <c r="S127" s="85">
        <v>1855</v>
      </c>
      <c r="T127" s="86">
        <v>2000</v>
      </c>
      <c r="U127" s="86">
        <v>2097</v>
      </c>
      <c r="V127" s="87">
        <f t="shared" si="26"/>
        <v>0</v>
      </c>
      <c r="W127" s="89"/>
      <c r="X127" s="90"/>
      <c r="Y127" s="91" t="s">
        <v>80</v>
      </c>
      <c r="Z127" s="80" t="str">
        <f>'[2]Tier 1'!V127</f>
        <v>C</v>
      </c>
      <c r="AA127" s="80"/>
      <c r="AB127" s="80"/>
      <c r="AC127" s="80"/>
      <c r="AD127" s="81"/>
      <c r="AE127" s="85">
        <f>'[2]Tier 1'!W127</f>
        <v>5250</v>
      </c>
      <c r="AF127" s="86"/>
      <c r="AG127" s="86">
        <f>'[2]Tier 1'!X127</f>
        <v>5250</v>
      </c>
      <c r="AH127" s="86"/>
      <c r="AI127" s="86">
        <f>'[2]Tier 1'!Y127</f>
        <v>5250</v>
      </c>
      <c r="AJ127" s="86">
        <f t="shared" si="27"/>
        <v>4725</v>
      </c>
      <c r="AK127" s="86" t="e" vm="1">
        <f>VLOOKUP(A127,[1]_ScenarioData!$B$2:$FF$9999,-1,FALSE)</f>
        <v>#VALUE!</v>
      </c>
      <c r="AL127" s="87" t="e" vm="2">
        <f t="shared" si="28"/>
        <v>#VALUE!</v>
      </c>
      <c r="AM127" s="85">
        <f t="shared" si="37"/>
        <v>1855</v>
      </c>
      <c r="AN127" s="92">
        <f t="shared" si="38"/>
        <v>0.35299999999999998</v>
      </c>
      <c r="AO127" s="80" t="str">
        <f t="shared" si="39"/>
        <v>OK</v>
      </c>
      <c r="AP127" s="86">
        <f t="shared" si="40"/>
        <v>2000</v>
      </c>
      <c r="AQ127" s="92">
        <f t="shared" si="41"/>
        <v>0.38100000000000001</v>
      </c>
      <c r="AR127" s="80" t="str">
        <f t="shared" si="42"/>
        <v>OK</v>
      </c>
      <c r="AS127" s="86">
        <f t="shared" si="43"/>
        <v>2097</v>
      </c>
      <c r="AT127" s="92">
        <f t="shared" si="44"/>
        <v>0.39900000000000002</v>
      </c>
      <c r="AU127" s="93" t="str">
        <f t="shared" si="45"/>
        <v>OK</v>
      </c>
      <c r="AV127" s="86">
        <f t="shared" si="29"/>
        <v>0</v>
      </c>
      <c r="AW127" s="92" t="e" vm="2">
        <f t="shared" si="30"/>
        <v>#VALUE!</v>
      </c>
      <c r="AX127" s="94" t="e" vm="2">
        <f t="shared" si="31"/>
        <v>#VALUE!</v>
      </c>
      <c r="AY127" s="79"/>
      <c r="AZ127" s="80"/>
      <c r="BA127" s="84">
        <f t="shared" si="32"/>
        <v>0</v>
      </c>
      <c r="BB127" s="95">
        <f t="shared" si="33"/>
        <v>1</v>
      </c>
      <c r="BC127" s="96" t="e">
        <f>SUMIF(#REF!,#REF!, BB20:BB333)</f>
        <v>#REF!</v>
      </c>
      <c r="BD127" s="96">
        <f t="shared" si="34"/>
        <v>1</v>
      </c>
      <c r="BE127" s="96" t="e">
        <f>SUMIF(#REF!,#REF!, BD20:BD333)</f>
        <v>#REF!</v>
      </c>
      <c r="BF127" s="96">
        <f t="shared" si="35"/>
        <v>0</v>
      </c>
      <c r="BG127" s="96" t="e">
        <f>SUMIF(#REF!,#REF!, BF20:BF333)</f>
        <v>#REF!</v>
      </c>
      <c r="BH127" s="96" t="e" vm="2">
        <f t="shared" si="36"/>
        <v>#VALUE!</v>
      </c>
      <c r="BI127" s="97">
        <f>SUMIF(B20:B333, B127, BH20:BH333)</f>
        <v>0</v>
      </c>
      <c r="BJ127" s="98"/>
      <c r="BK127" s="99"/>
      <c r="BL127" s="100"/>
      <c r="BM127" s="100"/>
      <c r="BN127" s="100"/>
      <c r="BO127" s="100"/>
      <c r="BP127" s="100"/>
      <c r="BQ127" s="100"/>
      <c r="BR127" s="100"/>
      <c r="BS127" s="100"/>
      <c r="BT127" s="100"/>
      <c r="BU127" s="100"/>
      <c r="BV127" s="100"/>
      <c r="BW127" s="100"/>
      <c r="BX127" s="100"/>
      <c r="BY127" s="100"/>
      <c r="BZ127" s="100"/>
      <c r="CA127" s="100"/>
      <c r="CB127" s="100"/>
      <c r="CC127" s="100"/>
      <c r="CD127" s="101"/>
    </row>
    <row r="128" spans="1:82" x14ac:dyDescent="0.25">
      <c r="A128" s="102" t="s">
        <v>311</v>
      </c>
      <c r="B128" s="103"/>
      <c r="C128" s="104" t="s">
        <v>296</v>
      </c>
      <c r="D128" s="104" t="s">
        <v>310</v>
      </c>
      <c r="E128" s="105" t="s">
        <v>240</v>
      </c>
      <c r="F128" s="106" t="s">
        <v>118</v>
      </c>
      <c r="G128" s="107"/>
      <c r="H128" s="108" t="s">
        <v>118</v>
      </c>
      <c r="I128" s="106" t="s">
        <v>3</v>
      </c>
      <c r="J128" s="107" t="s">
        <v>51</v>
      </c>
      <c r="K128" s="109"/>
      <c r="L128" s="110"/>
      <c r="M128" s="111"/>
      <c r="N128" s="112">
        <v>20607</v>
      </c>
      <c r="O128" s="113">
        <v>22219</v>
      </c>
      <c r="P128" s="113">
        <v>23295</v>
      </c>
      <c r="Q128" s="114"/>
      <c r="R128" s="193">
        <v>0.09</v>
      </c>
      <c r="S128" s="112">
        <v>1855</v>
      </c>
      <c r="T128" s="113">
        <v>2000</v>
      </c>
      <c r="U128" s="113">
        <v>2097</v>
      </c>
      <c r="V128" s="114">
        <f t="shared" si="26"/>
        <v>0</v>
      </c>
      <c r="W128" s="116"/>
      <c r="X128" s="117"/>
      <c r="Y128" s="118" t="s">
        <v>80</v>
      </c>
      <c r="Z128" s="107" t="str">
        <f>'[2]Tier 1'!V128</f>
        <v>C</v>
      </c>
      <c r="AA128" s="107"/>
      <c r="AB128" s="107"/>
      <c r="AC128" s="107"/>
      <c r="AD128" s="108"/>
      <c r="AE128" s="112">
        <f>'[2]Tier 1'!W128</f>
        <v>5250</v>
      </c>
      <c r="AF128" s="113"/>
      <c r="AG128" s="113">
        <f>'[2]Tier 1'!X128</f>
        <v>5250</v>
      </c>
      <c r="AH128" s="113"/>
      <c r="AI128" s="113">
        <f>'[2]Tier 1'!Y128</f>
        <v>5250</v>
      </c>
      <c r="AJ128" s="113">
        <f t="shared" si="27"/>
        <v>4725</v>
      </c>
      <c r="AK128" s="113" t="e" vm="1">
        <f>VLOOKUP(A128,[1]_ScenarioData!$B$2:$FF$9999,-1,FALSE)</f>
        <v>#VALUE!</v>
      </c>
      <c r="AL128" s="114" t="e" vm="2">
        <f t="shared" si="28"/>
        <v>#VALUE!</v>
      </c>
      <c r="AM128" s="112">
        <f t="shared" si="37"/>
        <v>1855</v>
      </c>
      <c r="AN128" s="119">
        <f t="shared" si="38"/>
        <v>0.35299999999999998</v>
      </c>
      <c r="AO128" s="107" t="str">
        <f t="shared" si="39"/>
        <v>OK</v>
      </c>
      <c r="AP128" s="113">
        <f t="shared" si="40"/>
        <v>2000</v>
      </c>
      <c r="AQ128" s="119">
        <f t="shared" si="41"/>
        <v>0.38100000000000001</v>
      </c>
      <c r="AR128" s="107" t="str">
        <f t="shared" si="42"/>
        <v>OK</v>
      </c>
      <c r="AS128" s="113">
        <f t="shared" si="43"/>
        <v>2097</v>
      </c>
      <c r="AT128" s="119">
        <f t="shared" si="44"/>
        <v>0.39900000000000002</v>
      </c>
      <c r="AU128" s="120" t="str">
        <f t="shared" si="45"/>
        <v>OK</v>
      </c>
      <c r="AV128" s="113">
        <f t="shared" si="29"/>
        <v>0</v>
      </c>
      <c r="AW128" s="119" t="e" vm="2">
        <f t="shared" si="30"/>
        <v>#VALUE!</v>
      </c>
      <c r="AX128" s="121" t="e" vm="2">
        <f t="shared" si="31"/>
        <v>#VALUE!</v>
      </c>
      <c r="AY128" s="106"/>
      <c r="AZ128" s="107"/>
      <c r="BA128" s="111">
        <f t="shared" si="32"/>
        <v>0</v>
      </c>
      <c r="BB128" s="122">
        <f t="shared" si="33"/>
        <v>1</v>
      </c>
      <c r="BC128" s="123" t="e">
        <f>SUMIF(#REF!,#REF!, BB20:BB333)</f>
        <v>#REF!</v>
      </c>
      <c r="BD128" s="123">
        <f t="shared" si="34"/>
        <v>1</v>
      </c>
      <c r="BE128" s="123" t="e">
        <f>SUMIF(#REF!,#REF!, BD20:BD333)</f>
        <v>#REF!</v>
      </c>
      <c r="BF128" s="123">
        <f t="shared" si="35"/>
        <v>0</v>
      </c>
      <c r="BG128" s="123" t="e">
        <f>SUMIF(#REF!,#REF!, BF20:BF333)</f>
        <v>#REF!</v>
      </c>
      <c r="BH128" s="123" t="e" vm="2">
        <f t="shared" si="36"/>
        <v>#VALUE!</v>
      </c>
      <c r="BI128" s="124">
        <f>SUMIF(B20:B333, B128, BH20:BH333)</f>
        <v>0</v>
      </c>
      <c r="BJ128" s="125"/>
      <c r="BK128" s="99"/>
      <c r="BL128" s="100"/>
      <c r="BM128" s="100"/>
      <c r="BN128" s="100"/>
      <c r="BO128" s="100"/>
      <c r="BP128" s="100"/>
      <c r="BQ128" s="100"/>
      <c r="BR128" s="100"/>
      <c r="BS128" s="100"/>
      <c r="BT128" s="100"/>
      <c r="BU128" s="100"/>
      <c r="BV128" s="100"/>
      <c r="BW128" s="100"/>
      <c r="BX128" s="100"/>
      <c r="BY128" s="100"/>
      <c r="BZ128" s="100"/>
      <c r="CA128" s="100"/>
      <c r="CB128" s="100"/>
      <c r="CC128" s="100"/>
      <c r="CD128" s="101"/>
    </row>
    <row r="129" spans="1:82" x14ac:dyDescent="0.25">
      <c r="A129" s="75" t="s">
        <v>312</v>
      </c>
      <c r="B129" s="76"/>
      <c r="C129" s="77" t="s">
        <v>296</v>
      </c>
      <c r="D129" s="77" t="s">
        <v>240</v>
      </c>
      <c r="E129" s="78" t="s">
        <v>313</v>
      </c>
      <c r="F129" s="79" t="s">
        <v>118</v>
      </c>
      <c r="G129" s="80"/>
      <c r="H129" s="81" t="s">
        <v>118</v>
      </c>
      <c r="I129" s="79" t="s">
        <v>3</v>
      </c>
      <c r="J129" s="80" t="s">
        <v>5</v>
      </c>
      <c r="K129" s="82"/>
      <c r="L129" s="83"/>
      <c r="M129" s="84"/>
      <c r="N129" s="85">
        <v>20607</v>
      </c>
      <c r="O129" s="86">
        <v>22219</v>
      </c>
      <c r="P129" s="86">
        <v>23295</v>
      </c>
      <c r="Q129" s="87"/>
      <c r="R129" s="192">
        <v>0.09</v>
      </c>
      <c r="S129" s="85">
        <v>1855</v>
      </c>
      <c r="T129" s="86">
        <v>2000</v>
      </c>
      <c r="U129" s="86">
        <v>2097</v>
      </c>
      <c r="V129" s="87">
        <f t="shared" si="26"/>
        <v>0</v>
      </c>
      <c r="W129" s="89"/>
      <c r="X129" s="90"/>
      <c r="Y129" s="91" t="s">
        <v>80</v>
      </c>
      <c r="Z129" s="80" t="str">
        <f>'[2]Tier 1'!V129</f>
        <v>C</v>
      </c>
      <c r="AA129" s="80"/>
      <c r="AB129" s="80"/>
      <c r="AC129" s="80"/>
      <c r="AD129" s="81"/>
      <c r="AE129" s="85">
        <f>'[2]Tier 1'!W129</f>
        <v>5250</v>
      </c>
      <c r="AF129" s="86"/>
      <c r="AG129" s="86">
        <f>'[2]Tier 1'!X129</f>
        <v>5250</v>
      </c>
      <c r="AH129" s="86"/>
      <c r="AI129" s="86">
        <f>'[2]Tier 1'!Y129</f>
        <v>5250</v>
      </c>
      <c r="AJ129" s="86">
        <f t="shared" si="27"/>
        <v>4725</v>
      </c>
      <c r="AK129" s="86" t="e" vm="1">
        <f>VLOOKUP(A129,[1]_ScenarioData!$B$2:$FF$9999,-1,FALSE)</f>
        <v>#VALUE!</v>
      </c>
      <c r="AL129" s="87" t="e" vm="2">
        <f t="shared" si="28"/>
        <v>#VALUE!</v>
      </c>
      <c r="AM129" s="85">
        <f t="shared" si="37"/>
        <v>1855</v>
      </c>
      <c r="AN129" s="92">
        <f t="shared" si="38"/>
        <v>0.35299999999999998</v>
      </c>
      <c r="AO129" s="80" t="str">
        <f t="shared" si="39"/>
        <v>OK</v>
      </c>
      <c r="AP129" s="86">
        <f t="shared" si="40"/>
        <v>2000</v>
      </c>
      <c r="AQ129" s="92">
        <f t="shared" si="41"/>
        <v>0.38100000000000001</v>
      </c>
      <c r="AR129" s="80" t="str">
        <f t="shared" si="42"/>
        <v>OK</v>
      </c>
      <c r="AS129" s="86">
        <f t="shared" si="43"/>
        <v>2097</v>
      </c>
      <c r="AT129" s="92">
        <f t="shared" si="44"/>
        <v>0.39900000000000002</v>
      </c>
      <c r="AU129" s="93" t="str">
        <f t="shared" si="45"/>
        <v>OK</v>
      </c>
      <c r="AV129" s="86">
        <f t="shared" si="29"/>
        <v>0</v>
      </c>
      <c r="AW129" s="92" t="e" vm="2">
        <f t="shared" si="30"/>
        <v>#VALUE!</v>
      </c>
      <c r="AX129" s="94" t="e" vm="2">
        <f t="shared" si="31"/>
        <v>#VALUE!</v>
      </c>
      <c r="AY129" s="79"/>
      <c r="AZ129" s="80"/>
      <c r="BA129" s="84">
        <f t="shared" si="32"/>
        <v>0</v>
      </c>
      <c r="BB129" s="95">
        <f t="shared" si="33"/>
        <v>1</v>
      </c>
      <c r="BC129" s="96" t="e">
        <f>SUMIF(#REF!,#REF!, BB20:BB333)</f>
        <v>#REF!</v>
      </c>
      <c r="BD129" s="96">
        <f t="shared" si="34"/>
        <v>1</v>
      </c>
      <c r="BE129" s="96" t="e">
        <f>SUMIF(#REF!,#REF!, BD20:BD333)</f>
        <v>#REF!</v>
      </c>
      <c r="BF129" s="96">
        <f t="shared" si="35"/>
        <v>0</v>
      </c>
      <c r="BG129" s="96" t="e">
        <f>SUMIF(#REF!,#REF!, BF20:BF333)</f>
        <v>#REF!</v>
      </c>
      <c r="BH129" s="96" t="e" vm="2">
        <f t="shared" si="36"/>
        <v>#VALUE!</v>
      </c>
      <c r="BI129" s="97">
        <f>SUMIF(B20:B333, B129, BH20:BH333)</f>
        <v>0</v>
      </c>
      <c r="BJ129" s="98"/>
      <c r="BK129" s="99"/>
      <c r="BL129" s="100"/>
      <c r="BM129" s="100"/>
      <c r="BN129" s="100"/>
      <c r="BO129" s="100"/>
      <c r="BP129" s="100"/>
      <c r="BQ129" s="100"/>
      <c r="BR129" s="100"/>
      <c r="BS129" s="100"/>
      <c r="BT129" s="100"/>
      <c r="BU129" s="100"/>
      <c r="BV129" s="100"/>
      <c r="BW129" s="100"/>
      <c r="BX129" s="100"/>
      <c r="BY129" s="100"/>
      <c r="BZ129" s="100"/>
      <c r="CA129" s="100"/>
      <c r="CB129" s="100"/>
      <c r="CC129" s="100"/>
      <c r="CD129" s="101"/>
    </row>
    <row r="130" spans="1:82" x14ac:dyDescent="0.25">
      <c r="A130" s="102" t="s">
        <v>314</v>
      </c>
      <c r="B130" s="103"/>
      <c r="C130" s="104" t="s">
        <v>296</v>
      </c>
      <c r="D130" s="104" t="s">
        <v>313</v>
      </c>
      <c r="E130" s="105" t="s">
        <v>315</v>
      </c>
      <c r="F130" s="106" t="s">
        <v>118</v>
      </c>
      <c r="G130" s="107"/>
      <c r="H130" s="108" t="s">
        <v>118</v>
      </c>
      <c r="I130" s="106" t="s">
        <v>3</v>
      </c>
      <c r="J130" s="107" t="s">
        <v>5</v>
      </c>
      <c r="K130" s="109"/>
      <c r="L130" s="110"/>
      <c r="M130" s="111"/>
      <c r="N130" s="112">
        <v>19687</v>
      </c>
      <c r="O130" s="113">
        <v>21234</v>
      </c>
      <c r="P130" s="113">
        <v>22265</v>
      </c>
      <c r="Q130" s="114"/>
      <c r="R130" s="193">
        <v>0.09</v>
      </c>
      <c r="S130" s="112">
        <v>1772</v>
      </c>
      <c r="T130" s="113">
        <v>1911</v>
      </c>
      <c r="U130" s="113">
        <v>2004</v>
      </c>
      <c r="V130" s="114">
        <f t="shared" si="26"/>
        <v>0</v>
      </c>
      <c r="W130" s="116"/>
      <c r="X130" s="117"/>
      <c r="Y130" s="118" t="s">
        <v>80</v>
      </c>
      <c r="Z130" s="107" t="str">
        <f>'[2]Tier 1'!V130</f>
        <v>C</v>
      </c>
      <c r="AA130" s="107"/>
      <c r="AB130" s="107"/>
      <c r="AC130" s="107"/>
      <c r="AD130" s="108"/>
      <c r="AE130" s="112">
        <f>'[2]Tier 1'!W130</f>
        <v>5250</v>
      </c>
      <c r="AF130" s="113"/>
      <c r="AG130" s="113">
        <f>'[2]Tier 1'!X130</f>
        <v>5250</v>
      </c>
      <c r="AH130" s="113"/>
      <c r="AI130" s="113">
        <f>'[2]Tier 1'!Y130</f>
        <v>5250</v>
      </c>
      <c r="AJ130" s="113">
        <f t="shared" si="27"/>
        <v>4725</v>
      </c>
      <c r="AK130" s="113" t="e" vm="1">
        <f>VLOOKUP(A130,[1]_ScenarioData!$B$2:$FF$9999,-1,FALSE)</f>
        <v>#VALUE!</v>
      </c>
      <c r="AL130" s="114" t="e" vm="2">
        <f t="shared" si="28"/>
        <v>#VALUE!</v>
      </c>
      <c r="AM130" s="112">
        <f t="shared" si="37"/>
        <v>1772</v>
      </c>
      <c r="AN130" s="119">
        <f t="shared" si="38"/>
        <v>0.33800000000000002</v>
      </c>
      <c r="AO130" s="107" t="str">
        <f t="shared" si="39"/>
        <v>OK</v>
      </c>
      <c r="AP130" s="113">
        <f t="shared" si="40"/>
        <v>1911</v>
      </c>
      <c r="AQ130" s="119">
        <f t="shared" si="41"/>
        <v>0.36399999999999999</v>
      </c>
      <c r="AR130" s="107" t="str">
        <f t="shared" si="42"/>
        <v>OK</v>
      </c>
      <c r="AS130" s="113">
        <f t="shared" si="43"/>
        <v>2004</v>
      </c>
      <c r="AT130" s="119">
        <f t="shared" si="44"/>
        <v>0.38200000000000001</v>
      </c>
      <c r="AU130" s="120" t="str">
        <f t="shared" si="45"/>
        <v>OK</v>
      </c>
      <c r="AV130" s="113">
        <f t="shared" si="29"/>
        <v>0</v>
      </c>
      <c r="AW130" s="119" t="e" vm="2">
        <f t="shared" si="30"/>
        <v>#VALUE!</v>
      </c>
      <c r="AX130" s="121" t="e" vm="2">
        <f t="shared" si="31"/>
        <v>#VALUE!</v>
      </c>
      <c r="AY130" s="106"/>
      <c r="AZ130" s="107"/>
      <c r="BA130" s="111">
        <f t="shared" si="32"/>
        <v>0</v>
      </c>
      <c r="BB130" s="122">
        <f t="shared" si="33"/>
        <v>1</v>
      </c>
      <c r="BC130" s="123" t="e">
        <f>SUMIF(#REF!,#REF!, BB20:BB333)</f>
        <v>#REF!</v>
      </c>
      <c r="BD130" s="123">
        <f t="shared" si="34"/>
        <v>1</v>
      </c>
      <c r="BE130" s="123" t="e">
        <f>SUMIF(#REF!,#REF!, BD20:BD333)</f>
        <v>#REF!</v>
      </c>
      <c r="BF130" s="123">
        <f t="shared" si="35"/>
        <v>0</v>
      </c>
      <c r="BG130" s="123" t="e">
        <f>SUMIF(#REF!,#REF!, BF20:BF333)</f>
        <v>#REF!</v>
      </c>
      <c r="BH130" s="123" t="e" vm="2">
        <f t="shared" si="36"/>
        <v>#VALUE!</v>
      </c>
      <c r="BI130" s="124">
        <f>SUMIF(B20:B333, B130, BH20:BH333)</f>
        <v>0</v>
      </c>
      <c r="BJ130" s="125"/>
      <c r="BK130" s="99"/>
      <c r="BL130" s="100"/>
      <c r="BM130" s="100"/>
      <c r="BN130" s="100"/>
      <c r="BO130" s="100"/>
      <c r="BP130" s="100"/>
      <c r="BQ130" s="100"/>
      <c r="BR130" s="100"/>
      <c r="BS130" s="100"/>
      <c r="BT130" s="100"/>
      <c r="BU130" s="100"/>
      <c r="BV130" s="100"/>
      <c r="BW130" s="100"/>
      <c r="BX130" s="100"/>
      <c r="BY130" s="100"/>
      <c r="BZ130" s="100"/>
      <c r="CA130" s="100"/>
      <c r="CB130" s="100"/>
      <c r="CC130" s="100"/>
      <c r="CD130" s="101"/>
    </row>
    <row r="131" spans="1:82" x14ac:dyDescent="0.25">
      <c r="A131" s="75" t="s">
        <v>316</v>
      </c>
      <c r="B131" s="76"/>
      <c r="C131" s="77" t="s">
        <v>296</v>
      </c>
      <c r="D131" s="77" t="s">
        <v>315</v>
      </c>
      <c r="E131" s="78" t="s">
        <v>317</v>
      </c>
      <c r="F131" s="79" t="s">
        <v>118</v>
      </c>
      <c r="G131" s="80"/>
      <c r="H131" s="81" t="s">
        <v>118</v>
      </c>
      <c r="I131" s="79" t="s">
        <v>3</v>
      </c>
      <c r="J131" s="80" t="s">
        <v>5</v>
      </c>
      <c r="K131" s="82"/>
      <c r="L131" s="83"/>
      <c r="M131" s="84"/>
      <c r="N131" s="85">
        <v>19687</v>
      </c>
      <c r="O131" s="86">
        <v>21234</v>
      </c>
      <c r="P131" s="86">
        <v>22265</v>
      </c>
      <c r="Q131" s="87"/>
      <c r="R131" s="192">
        <v>0.09</v>
      </c>
      <c r="S131" s="85">
        <v>1772</v>
      </c>
      <c r="T131" s="86">
        <v>1911</v>
      </c>
      <c r="U131" s="86">
        <v>2004</v>
      </c>
      <c r="V131" s="87">
        <f t="shared" si="26"/>
        <v>0</v>
      </c>
      <c r="W131" s="89"/>
      <c r="X131" s="90"/>
      <c r="Y131" s="91" t="s">
        <v>80</v>
      </c>
      <c r="Z131" s="80" t="str">
        <f>'[2]Tier 1'!V131</f>
        <v>C</v>
      </c>
      <c r="AA131" s="80"/>
      <c r="AB131" s="80"/>
      <c r="AC131" s="80"/>
      <c r="AD131" s="81"/>
      <c r="AE131" s="85">
        <f>'[2]Tier 1'!W131</f>
        <v>5250</v>
      </c>
      <c r="AF131" s="86"/>
      <c r="AG131" s="86">
        <f>'[2]Tier 1'!X131</f>
        <v>5250</v>
      </c>
      <c r="AH131" s="86"/>
      <c r="AI131" s="86">
        <f>'[2]Tier 1'!Y131</f>
        <v>5250</v>
      </c>
      <c r="AJ131" s="86">
        <f t="shared" si="27"/>
        <v>4725</v>
      </c>
      <c r="AK131" s="86" t="e" vm="1">
        <f>VLOOKUP(A131,[1]_ScenarioData!$B$2:$FF$9999,-1,FALSE)</f>
        <v>#VALUE!</v>
      </c>
      <c r="AL131" s="87" t="e" vm="2">
        <f t="shared" si="28"/>
        <v>#VALUE!</v>
      </c>
      <c r="AM131" s="85">
        <f t="shared" si="37"/>
        <v>1772</v>
      </c>
      <c r="AN131" s="92">
        <f t="shared" si="38"/>
        <v>0.33800000000000002</v>
      </c>
      <c r="AO131" s="80" t="str">
        <f t="shared" si="39"/>
        <v>OK</v>
      </c>
      <c r="AP131" s="86">
        <f t="shared" si="40"/>
        <v>1911</v>
      </c>
      <c r="AQ131" s="92">
        <f t="shared" si="41"/>
        <v>0.36399999999999999</v>
      </c>
      <c r="AR131" s="80" t="str">
        <f t="shared" si="42"/>
        <v>OK</v>
      </c>
      <c r="AS131" s="86">
        <f t="shared" si="43"/>
        <v>2004</v>
      </c>
      <c r="AT131" s="92">
        <f t="shared" si="44"/>
        <v>0.38200000000000001</v>
      </c>
      <c r="AU131" s="93" t="str">
        <f t="shared" si="45"/>
        <v>OK</v>
      </c>
      <c r="AV131" s="86">
        <f t="shared" si="29"/>
        <v>0</v>
      </c>
      <c r="AW131" s="92" t="e" vm="2">
        <f t="shared" si="30"/>
        <v>#VALUE!</v>
      </c>
      <c r="AX131" s="94" t="e" vm="2">
        <f t="shared" si="31"/>
        <v>#VALUE!</v>
      </c>
      <c r="AY131" s="79"/>
      <c r="AZ131" s="80"/>
      <c r="BA131" s="84">
        <f t="shared" si="32"/>
        <v>0</v>
      </c>
      <c r="BB131" s="95">
        <f t="shared" si="33"/>
        <v>1</v>
      </c>
      <c r="BC131" s="96" t="e">
        <f>SUMIF(#REF!,#REF!, BB20:BB333)</f>
        <v>#REF!</v>
      </c>
      <c r="BD131" s="96">
        <f t="shared" si="34"/>
        <v>1</v>
      </c>
      <c r="BE131" s="96" t="e">
        <f>SUMIF(#REF!,#REF!, BD20:BD333)</f>
        <v>#REF!</v>
      </c>
      <c r="BF131" s="96">
        <f t="shared" si="35"/>
        <v>0</v>
      </c>
      <c r="BG131" s="96" t="e">
        <f>SUMIF(#REF!,#REF!, BF20:BF333)</f>
        <v>#REF!</v>
      </c>
      <c r="BH131" s="96" t="e" vm="2">
        <f t="shared" si="36"/>
        <v>#VALUE!</v>
      </c>
      <c r="BI131" s="97">
        <f>SUMIF(B20:B333, B131, BH20:BH333)</f>
        <v>0</v>
      </c>
      <c r="BJ131" s="98"/>
      <c r="BK131" s="99"/>
      <c r="BL131" s="100"/>
      <c r="BM131" s="100"/>
      <c r="BN131" s="100"/>
      <c r="BO131" s="100"/>
      <c r="BP131" s="100"/>
      <c r="BQ131" s="100"/>
      <c r="BR131" s="100"/>
      <c r="BS131" s="100"/>
      <c r="BT131" s="100"/>
      <c r="BU131" s="100"/>
      <c r="BV131" s="100"/>
      <c r="BW131" s="100"/>
      <c r="BX131" s="100"/>
      <c r="BY131" s="100"/>
      <c r="BZ131" s="100"/>
      <c r="CA131" s="100"/>
      <c r="CB131" s="100"/>
      <c r="CC131" s="100"/>
      <c r="CD131" s="101"/>
    </row>
    <row r="132" spans="1:82" x14ac:dyDescent="0.25">
      <c r="A132" s="102" t="s">
        <v>318</v>
      </c>
      <c r="B132" s="103"/>
      <c r="C132" s="104" t="s">
        <v>296</v>
      </c>
      <c r="D132" s="104" t="s">
        <v>317</v>
      </c>
      <c r="E132" s="105" t="s">
        <v>319</v>
      </c>
      <c r="F132" s="106" t="s">
        <v>109</v>
      </c>
      <c r="G132" s="107"/>
      <c r="H132" s="108" t="s">
        <v>118</v>
      </c>
      <c r="I132" s="106" t="s">
        <v>3</v>
      </c>
      <c r="J132" s="107" t="s">
        <v>5</v>
      </c>
      <c r="K132" s="109"/>
      <c r="L132" s="110"/>
      <c r="M132" s="111"/>
      <c r="N132" s="112">
        <v>19687</v>
      </c>
      <c r="O132" s="113">
        <v>21234</v>
      </c>
      <c r="P132" s="113">
        <v>22265</v>
      </c>
      <c r="Q132" s="114"/>
      <c r="R132" s="193">
        <v>0.09</v>
      </c>
      <c r="S132" s="112">
        <v>1772</v>
      </c>
      <c r="T132" s="113">
        <v>1911</v>
      </c>
      <c r="U132" s="113">
        <v>2004</v>
      </c>
      <c r="V132" s="114">
        <f t="shared" si="26"/>
        <v>0</v>
      </c>
      <c r="W132" s="116"/>
      <c r="X132" s="117"/>
      <c r="Y132" s="118" t="s">
        <v>80</v>
      </c>
      <c r="Z132" s="107" t="str">
        <f>'[2]Tier 1'!V132</f>
        <v>C</v>
      </c>
      <c r="AA132" s="107"/>
      <c r="AB132" s="107"/>
      <c r="AC132" s="107"/>
      <c r="AD132" s="108"/>
      <c r="AE132" s="112">
        <f>'[2]Tier 1'!W132</f>
        <v>3420</v>
      </c>
      <c r="AF132" s="113"/>
      <c r="AG132" s="113">
        <f>'[2]Tier 1'!X132</f>
        <v>3420</v>
      </c>
      <c r="AH132" s="113"/>
      <c r="AI132" s="113">
        <f>'[2]Tier 1'!Y132</f>
        <v>5250</v>
      </c>
      <c r="AJ132" s="113">
        <f t="shared" si="27"/>
        <v>4725</v>
      </c>
      <c r="AK132" s="113" t="e" vm="1">
        <f>VLOOKUP(A132,[1]_ScenarioData!$B$2:$FF$9999,-1,FALSE)</f>
        <v>#VALUE!</v>
      </c>
      <c r="AL132" s="114" t="e" vm="2">
        <f t="shared" si="28"/>
        <v>#VALUE!</v>
      </c>
      <c r="AM132" s="112">
        <f t="shared" si="37"/>
        <v>1772</v>
      </c>
      <c r="AN132" s="119">
        <f t="shared" si="38"/>
        <v>0.51800000000000002</v>
      </c>
      <c r="AO132" s="107" t="str">
        <f t="shared" si="39"/>
        <v>OK</v>
      </c>
      <c r="AP132" s="113">
        <f t="shared" si="40"/>
        <v>1911</v>
      </c>
      <c r="AQ132" s="119">
        <f t="shared" si="41"/>
        <v>0.55900000000000005</v>
      </c>
      <c r="AR132" s="107" t="str">
        <f t="shared" si="42"/>
        <v>OK</v>
      </c>
      <c r="AS132" s="113">
        <f t="shared" si="43"/>
        <v>2004</v>
      </c>
      <c r="AT132" s="119">
        <f t="shared" si="44"/>
        <v>0.38200000000000001</v>
      </c>
      <c r="AU132" s="120" t="str">
        <f t="shared" si="45"/>
        <v>OK</v>
      </c>
      <c r="AV132" s="113">
        <f t="shared" si="29"/>
        <v>0</v>
      </c>
      <c r="AW132" s="119" t="e" vm="2">
        <f t="shared" si="30"/>
        <v>#VALUE!</v>
      </c>
      <c r="AX132" s="121" t="e" vm="2">
        <f t="shared" si="31"/>
        <v>#VALUE!</v>
      </c>
      <c r="AY132" s="106"/>
      <c r="AZ132" s="107"/>
      <c r="BA132" s="111">
        <f t="shared" si="32"/>
        <v>0</v>
      </c>
      <c r="BB132" s="122">
        <f t="shared" si="33"/>
        <v>1</v>
      </c>
      <c r="BC132" s="123" t="e">
        <f>SUMIF(#REF!,#REF!, BB20:BB333)</f>
        <v>#REF!</v>
      </c>
      <c r="BD132" s="123">
        <f t="shared" si="34"/>
        <v>1</v>
      </c>
      <c r="BE132" s="123" t="e">
        <f>SUMIF(#REF!,#REF!, BD20:BD333)</f>
        <v>#REF!</v>
      </c>
      <c r="BF132" s="123">
        <f t="shared" si="35"/>
        <v>0</v>
      </c>
      <c r="BG132" s="123" t="e">
        <f>SUMIF(#REF!,#REF!, BF20:BF333)</f>
        <v>#REF!</v>
      </c>
      <c r="BH132" s="123" t="e" vm="2">
        <f t="shared" si="36"/>
        <v>#VALUE!</v>
      </c>
      <c r="BI132" s="124">
        <f>SUMIF(B20:B333, B132, BH20:BH333)</f>
        <v>0</v>
      </c>
      <c r="BJ132" s="125"/>
      <c r="BK132" s="99"/>
      <c r="BL132" s="100"/>
      <c r="BM132" s="100"/>
      <c r="BN132" s="100"/>
      <c r="BO132" s="100"/>
      <c r="BP132" s="100"/>
      <c r="BQ132" s="100"/>
      <c r="BR132" s="100"/>
      <c r="BS132" s="100"/>
      <c r="BT132" s="100"/>
      <c r="BU132" s="100"/>
      <c r="BV132" s="100"/>
      <c r="BW132" s="100"/>
      <c r="BX132" s="100"/>
      <c r="BY132" s="100"/>
      <c r="BZ132" s="100"/>
      <c r="CA132" s="100"/>
      <c r="CB132" s="100"/>
      <c r="CC132" s="100"/>
      <c r="CD132" s="101"/>
    </row>
    <row r="133" spans="1:82" x14ac:dyDescent="0.25">
      <c r="A133" s="75" t="s">
        <v>320</v>
      </c>
      <c r="B133" s="76"/>
      <c r="C133" s="77" t="s">
        <v>296</v>
      </c>
      <c r="D133" s="77" t="s">
        <v>319</v>
      </c>
      <c r="E133" s="78" t="s">
        <v>106</v>
      </c>
      <c r="F133" s="79" t="s">
        <v>109</v>
      </c>
      <c r="G133" s="80"/>
      <c r="H133" s="81" t="s">
        <v>109</v>
      </c>
      <c r="I133" s="79" t="s">
        <v>3</v>
      </c>
      <c r="J133" s="80" t="s">
        <v>5</v>
      </c>
      <c r="K133" s="82"/>
      <c r="L133" s="83"/>
      <c r="M133" s="84"/>
      <c r="N133" s="85">
        <v>19687</v>
      </c>
      <c r="O133" s="86">
        <v>21234</v>
      </c>
      <c r="P133" s="86">
        <v>22265</v>
      </c>
      <c r="Q133" s="87"/>
      <c r="R133" s="192">
        <v>0.09</v>
      </c>
      <c r="S133" s="85">
        <v>1772</v>
      </c>
      <c r="T133" s="86">
        <v>1911</v>
      </c>
      <c r="U133" s="86">
        <v>2004</v>
      </c>
      <c r="V133" s="87">
        <f t="shared" si="26"/>
        <v>0</v>
      </c>
      <c r="W133" s="89"/>
      <c r="X133" s="90"/>
      <c r="Y133" s="91" t="s">
        <v>80</v>
      </c>
      <c r="Z133" s="80" t="str">
        <f>'[2]Tier 1'!V133</f>
        <v>C</v>
      </c>
      <c r="AA133" s="80"/>
      <c r="AB133" s="80"/>
      <c r="AC133" s="80"/>
      <c r="AD133" s="81"/>
      <c r="AE133" s="85">
        <f>'[2]Tier 1'!W133</f>
        <v>3420</v>
      </c>
      <c r="AF133" s="86"/>
      <c r="AG133" s="86">
        <f>'[2]Tier 1'!X133</f>
        <v>3420</v>
      </c>
      <c r="AH133" s="86"/>
      <c r="AI133" s="86">
        <f>'[2]Tier 1'!Y133</f>
        <v>5250</v>
      </c>
      <c r="AJ133" s="86">
        <f t="shared" si="27"/>
        <v>4725</v>
      </c>
      <c r="AK133" s="86" t="e" vm="1">
        <f>VLOOKUP(A133,[1]_ScenarioData!$B$2:$FF$9999,-1,FALSE)</f>
        <v>#VALUE!</v>
      </c>
      <c r="AL133" s="87" t="e" vm="2">
        <f t="shared" si="28"/>
        <v>#VALUE!</v>
      </c>
      <c r="AM133" s="85">
        <f t="shared" si="37"/>
        <v>1772</v>
      </c>
      <c r="AN133" s="92">
        <f t="shared" si="38"/>
        <v>0.51800000000000002</v>
      </c>
      <c r="AO133" s="80" t="str">
        <f t="shared" si="39"/>
        <v>OK</v>
      </c>
      <c r="AP133" s="86">
        <f t="shared" si="40"/>
        <v>1911</v>
      </c>
      <c r="AQ133" s="92">
        <f t="shared" si="41"/>
        <v>0.55900000000000005</v>
      </c>
      <c r="AR133" s="80" t="str">
        <f t="shared" si="42"/>
        <v>OK</v>
      </c>
      <c r="AS133" s="86">
        <f t="shared" si="43"/>
        <v>2004</v>
      </c>
      <c r="AT133" s="92">
        <f t="shared" si="44"/>
        <v>0.38200000000000001</v>
      </c>
      <c r="AU133" s="93" t="str">
        <f t="shared" si="45"/>
        <v>OK</v>
      </c>
      <c r="AV133" s="86">
        <f t="shared" si="29"/>
        <v>0</v>
      </c>
      <c r="AW133" s="92" t="e" vm="2">
        <f t="shared" si="30"/>
        <v>#VALUE!</v>
      </c>
      <c r="AX133" s="94" t="e" vm="2">
        <f t="shared" si="31"/>
        <v>#VALUE!</v>
      </c>
      <c r="AY133" s="79"/>
      <c r="AZ133" s="80"/>
      <c r="BA133" s="84">
        <f t="shared" si="32"/>
        <v>0</v>
      </c>
      <c r="BB133" s="95">
        <f t="shared" si="33"/>
        <v>1</v>
      </c>
      <c r="BC133" s="96" t="e">
        <f>SUMIF(#REF!,#REF!, BB20:BB333)</f>
        <v>#REF!</v>
      </c>
      <c r="BD133" s="96">
        <f t="shared" si="34"/>
        <v>1</v>
      </c>
      <c r="BE133" s="96" t="e">
        <f>SUMIF(#REF!,#REF!, BD20:BD333)</f>
        <v>#REF!</v>
      </c>
      <c r="BF133" s="96">
        <f t="shared" si="35"/>
        <v>0</v>
      </c>
      <c r="BG133" s="96" t="e">
        <f>SUMIF(#REF!,#REF!, BF20:BF333)</f>
        <v>#REF!</v>
      </c>
      <c r="BH133" s="96" t="e" vm="2">
        <f t="shared" si="36"/>
        <v>#VALUE!</v>
      </c>
      <c r="BI133" s="97">
        <f>SUMIF(B20:B333, B133, BH20:BH333)</f>
        <v>0</v>
      </c>
      <c r="BJ133" s="98"/>
      <c r="BK133" s="99"/>
      <c r="BL133" s="100"/>
      <c r="BM133" s="100"/>
      <c r="BN133" s="100"/>
      <c r="BO133" s="100"/>
      <c r="BP133" s="100"/>
      <c r="BQ133" s="100"/>
      <c r="BR133" s="100"/>
      <c r="BS133" s="100"/>
      <c r="BT133" s="100"/>
      <c r="BU133" s="100"/>
      <c r="BV133" s="100"/>
      <c r="BW133" s="100"/>
      <c r="BX133" s="100"/>
      <c r="BY133" s="100"/>
      <c r="BZ133" s="100"/>
      <c r="CA133" s="100"/>
      <c r="CB133" s="100"/>
      <c r="CC133" s="100"/>
      <c r="CD133" s="101"/>
    </row>
    <row r="134" spans="1:82" x14ac:dyDescent="0.25">
      <c r="A134" s="102" t="s">
        <v>321</v>
      </c>
      <c r="B134" s="103"/>
      <c r="C134" s="104" t="s">
        <v>296</v>
      </c>
      <c r="D134" s="104" t="s">
        <v>106</v>
      </c>
      <c r="E134" s="105" t="s">
        <v>283</v>
      </c>
      <c r="F134" s="106" t="s">
        <v>109</v>
      </c>
      <c r="G134" s="107"/>
      <c r="H134" s="108" t="s">
        <v>104</v>
      </c>
      <c r="I134" s="106" t="s">
        <v>3</v>
      </c>
      <c r="J134" s="107" t="s">
        <v>5</v>
      </c>
      <c r="K134" s="109"/>
      <c r="L134" s="110"/>
      <c r="M134" s="111"/>
      <c r="N134" s="112">
        <v>19687</v>
      </c>
      <c r="O134" s="113">
        <v>21234</v>
      </c>
      <c r="P134" s="113">
        <v>22265</v>
      </c>
      <c r="Q134" s="114"/>
      <c r="R134" s="193">
        <v>0.09</v>
      </c>
      <c r="S134" s="112">
        <v>1772</v>
      </c>
      <c r="T134" s="113">
        <v>1911</v>
      </c>
      <c r="U134" s="113">
        <v>2004</v>
      </c>
      <c r="V134" s="114">
        <f t="shared" si="26"/>
        <v>0</v>
      </c>
      <c r="W134" s="116"/>
      <c r="X134" s="117"/>
      <c r="Y134" s="118" t="s">
        <v>80</v>
      </c>
      <c r="Z134" s="107" t="str">
        <f>'[2]Tier 1'!V134</f>
        <v>C</v>
      </c>
      <c r="AA134" s="107"/>
      <c r="AB134" s="107"/>
      <c r="AC134" s="107"/>
      <c r="AD134" s="108"/>
      <c r="AE134" s="112">
        <f>'[2]Tier 1'!W134</f>
        <v>3420</v>
      </c>
      <c r="AF134" s="113"/>
      <c r="AG134" s="113">
        <f>'[2]Tier 1'!X134</f>
        <v>3420</v>
      </c>
      <c r="AH134" s="113"/>
      <c r="AI134" s="113">
        <f>'[2]Tier 1'!Y134</f>
        <v>5250</v>
      </c>
      <c r="AJ134" s="113">
        <f t="shared" si="27"/>
        <v>4725</v>
      </c>
      <c r="AK134" s="113" t="e" vm="1">
        <f>VLOOKUP(A134,[1]_ScenarioData!$B$2:$FF$9999,-1,FALSE)</f>
        <v>#VALUE!</v>
      </c>
      <c r="AL134" s="114" t="e" vm="2">
        <f t="shared" si="28"/>
        <v>#VALUE!</v>
      </c>
      <c r="AM134" s="112">
        <f t="shared" si="37"/>
        <v>1772</v>
      </c>
      <c r="AN134" s="119">
        <f t="shared" si="38"/>
        <v>0.51800000000000002</v>
      </c>
      <c r="AO134" s="107" t="str">
        <f t="shared" si="39"/>
        <v>OK</v>
      </c>
      <c r="AP134" s="113">
        <f t="shared" si="40"/>
        <v>1911</v>
      </c>
      <c r="AQ134" s="119">
        <f t="shared" si="41"/>
        <v>0.55900000000000005</v>
      </c>
      <c r="AR134" s="107" t="str">
        <f t="shared" si="42"/>
        <v>OK</v>
      </c>
      <c r="AS134" s="113">
        <f t="shared" si="43"/>
        <v>2004</v>
      </c>
      <c r="AT134" s="119">
        <f t="shared" si="44"/>
        <v>0.38200000000000001</v>
      </c>
      <c r="AU134" s="120" t="str">
        <f t="shared" si="45"/>
        <v>OK</v>
      </c>
      <c r="AV134" s="113">
        <f t="shared" si="29"/>
        <v>0</v>
      </c>
      <c r="AW134" s="119" t="e" vm="2">
        <f t="shared" si="30"/>
        <v>#VALUE!</v>
      </c>
      <c r="AX134" s="121" t="e" vm="2">
        <f t="shared" si="31"/>
        <v>#VALUE!</v>
      </c>
      <c r="AY134" s="106"/>
      <c r="AZ134" s="107"/>
      <c r="BA134" s="111">
        <f t="shared" si="32"/>
        <v>0</v>
      </c>
      <c r="BB134" s="122">
        <f t="shared" si="33"/>
        <v>1</v>
      </c>
      <c r="BC134" s="123" t="e">
        <f>SUMIF(#REF!,#REF!, BB20:BB333)</f>
        <v>#REF!</v>
      </c>
      <c r="BD134" s="123">
        <f t="shared" si="34"/>
        <v>1</v>
      </c>
      <c r="BE134" s="123" t="e">
        <f>SUMIF(#REF!,#REF!, BD20:BD333)</f>
        <v>#REF!</v>
      </c>
      <c r="BF134" s="123">
        <f t="shared" si="35"/>
        <v>0</v>
      </c>
      <c r="BG134" s="123" t="e">
        <f>SUMIF(#REF!,#REF!, BF20:BF333)</f>
        <v>#REF!</v>
      </c>
      <c r="BH134" s="123" t="e" vm="2">
        <f t="shared" si="36"/>
        <v>#VALUE!</v>
      </c>
      <c r="BI134" s="124">
        <f>SUMIF(B20:B333, B134, BH20:BH333)</f>
        <v>0</v>
      </c>
      <c r="BJ134" s="125"/>
      <c r="BK134" s="99"/>
      <c r="BL134" s="100"/>
      <c r="BM134" s="100"/>
      <c r="BN134" s="100"/>
      <c r="BO134" s="100"/>
      <c r="BP134" s="100"/>
      <c r="BQ134" s="100"/>
      <c r="BR134" s="100"/>
      <c r="BS134" s="100"/>
      <c r="BT134" s="100"/>
      <c r="BU134" s="100"/>
      <c r="BV134" s="100"/>
      <c r="BW134" s="100"/>
      <c r="BX134" s="100"/>
      <c r="BY134" s="100"/>
      <c r="BZ134" s="100"/>
      <c r="CA134" s="100"/>
      <c r="CB134" s="100"/>
      <c r="CC134" s="100"/>
      <c r="CD134" s="101"/>
    </row>
    <row r="135" spans="1:82" x14ac:dyDescent="0.25">
      <c r="A135" s="75" t="s">
        <v>322</v>
      </c>
      <c r="B135" s="76"/>
      <c r="C135" s="77" t="s">
        <v>296</v>
      </c>
      <c r="D135" s="77" t="s">
        <v>283</v>
      </c>
      <c r="E135" s="78" t="s">
        <v>101</v>
      </c>
      <c r="F135" s="79" t="s">
        <v>104</v>
      </c>
      <c r="G135" s="80"/>
      <c r="H135" s="81" t="s">
        <v>104</v>
      </c>
      <c r="I135" s="79" t="s">
        <v>3</v>
      </c>
      <c r="J135" s="80" t="s">
        <v>5</v>
      </c>
      <c r="K135" s="82"/>
      <c r="L135" s="83"/>
      <c r="M135" s="84"/>
      <c r="N135" s="85">
        <v>9247</v>
      </c>
      <c r="O135" s="86">
        <v>10052</v>
      </c>
      <c r="P135" s="86">
        <v>10589</v>
      </c>
      <c r="Q135" s="87"/>
      <c r="R135" s="192">
        <v>0.09</v>
      </c>
      <c r="S135" s="85">
        <v>832</v>
      </c>
      <c r="T135" s="86">
        <v>905</v>
      </c>
      <c r="U135" s="86">
        <v>0</v>
      </c>
      <c r="V135" s="87">
        <f t="shared" si="26"/>
        <v>0</v>
      </c>
      <c r="W135" s="89"/>
      <c r="X135" s="90"/>
      <c r="Y135" s="91" t="s">
        <v>80</v>
      </c>
      <c r="Z135" s="80" t="str">
        <f>'[2]Tier 1'!V135</f>
        <v>C</v>
      </c>
      <c r="AA135" s="80"/>
      <c r="AB135" s="80"/>
      <c r="AC135" s="80"/>
      <c r="AD135" s="81"/>
      <c r="AE135" s="85">
        <f>'[2]Tier 1'!W135</f>
        <v>1220</v>
      </c>
      <c r="AF135" s="86"/>
      <c r="AG135" s="86">
        <f>'[2]Tier 1'!X135</f>
        <v>1220</v>
      </c>
      <c r="AH135" s="86"/>
      <c r="AI135" s="86">
        <f>'[2]Tier 1'!Y135</f>
        <v>0</v>
      </c>
      <c r="AJ135" s="86">
        <f t="shared" si="27"/>
        <v>0</v>
      </c>
      <c r="AK135" s="86" t="e" vm="1">
        <f>VLOOKUP(A135,[1]_ScenarioData!$B$2:$FF$9999,-1,FALSE)</f>
        <v>#VALUE!</v>
      </c>
      <c r="AL135" s="87" t="e" vm="2">
        <f t="shared" si="28"/>
        <v>#VALUE!</v>
      </c>
      <c r="AM135" s="85">
        <f t="shared" si="37"/>
        <v>832</v>
      </c>
      <c r="AN135" s="92">
        <f t="shared" si="38"/>
        <v>0.68200000000000005</v>
      </c>
      <c r="AO135" s="80" t="str">
        <f t="shared" si="39"/>
        <v>OK</v>
      </c>
      <c r="AP135" s="86">
        <f t="shared" si="40"/>
        <v>905</v>
      </c>
      <c r="AQ135" s="92">
        <f t="shared" si="41"/>
        <v>0.74199999999999999</v>
      </c>
      <c r="AR135" s="80" t="str">
        <f t="shared" si="42"/>
        <v>OK</v>
      </c>
      <c r="AS135" s="86">
        <f t="shared" si="43"/>
        <v>0</v>
      </c>
      <c r="AT135" s="92">
        <f t="shared" si="44"/>
        <v>0</v>
      </c>
      <c r="AU135" s="93" t="str">
        <f t="shared" si="45"/>
        <v>OK</v>
      </c>
      <c r="AV135" s="86">
        <f t="shared" si="29"/>
        <v>0</v>
      </c>
      <c r="AW135" s="92" t="e" vm="2">
        <f t="shared" si="30"/>
        <v>#VALUE!</v>
      </c>
      <c r="AX135" s="94" t="e" vm="2">
        <f t="shared" si="31"/>
        <v>#VALUE!</v>
      </c>
      <c r="AY135" s="79"/>
      <c r="AZ135" s="80"/>
      <c r="BA135" s="84">
        <f t="shared" si="32"/>
        <v>0</v>
      </c>
      <c r="BB135" s="95">
        <f t="shared" si="33"/>
        <v>1</v>
      </c>
      <c r="BC135" s="96" t="e">
        <f>SUMIF(#REF!,#REF!, BB20:BB333)</f>
        <v>#REF!</v>
      </c>
      <c r="BD135" s="96">
        <f t="shared" si="34"/>
        <v>1</v>
      </c>
      <c r="BE135" s="96" t="e">
        <f>SUMIF(#REF!,#REF!, BD20:BD333)</f>
        <v>#REF!</v>
      </c>
      <c r="BF135" s="96">
        <f t="shared" si="35"/>
        <v>0</v>
      </c>
      <c r="BG135" s="96" t="e">
        <f>SUMIF(#REF!,#REF!, BF20:BF333)</f>
        <v>#REF!</v>
      </c>
      <c r="BH135" s="96" t="e" vm="2">
        <f t="shared" si="36"/>
        <v>#VALUE!</v>
      </c>
      <c r="BI135" s="97">
        <f>SUMIF(B20:B333, B135, BH20:BH333)</f>
        <v>0</v>
      </c>
      <c r="BJ135" s="98"/>
      <c r="BK135" s="99"/>
      <c r="BL135" s="100"/>
      <c r="BM135" s="100"/>
      <c r="BN135" s="100"/>
      <c r="BO135" s="100"/>
      <c r="BP135" s="100"/>
      <c r="BQ135" s="100"/>
      <c r="BR135" s="100"/>
      <c r="BS135" s="100"/>
      <c r="BT135" s="100"/>
      <c r="BU135" s="100"/>
      <c r="BV135" s="100"/>
      <c r="BW135" s="100"/>
      <c r="BX135" s="100"/>
      <c r="BY135" s="100"/>
      <c r="BZ135" s="100"/>
      <c r="CA135" s="100"/>
      <c r="CB135" s="100"/>
      <c r="CC135" s="100"/>
      <c r="CD135" s="101"/>
    </row>
    <row r="136" spans="1:82" x14ac:dyDescent="0.25">
      <c r="A136" s="102" t="s">
        <v>323</v>
      </c>
      <c r="B136" s="103"/>
      <c r="C136" s="104" t="s">
        <v>296</v>
      </c>
      <c r="D136" s="104" t="s">
        <v>101</v>
      </c>
      <c r="E136" s="105" t="s">
        <v>302</v>
      </c>
      <c r="F136" s="106" t="s">
        <v>104</v>
      </c>
      <c r="G136" s="107"/>
      <c r="H136" s="108" t="s">
        <v>104</v>
      </c>
      <c r="I136" s="106" t="s">
        <v>3</v>
      </c>
      <c r="J136" s="107" t="s">
        <v>5</v>
      </c>
      <c r="K136" s="109"/>
      <c r="L136" s="110"/>
      <c r="M136" s="111"/>
      <c r="N136" s="112">
        <v>7752</v>
      </c>
      <c r="O136" s="113">
        <v>8199</v>
      </c>
      <c r="P136" s="113">
        <v>8669</v>
      </c>
      <c r="Q136" s="114"/>
      <c r="R136" s="193">
        <v>0.09</v>
      </c>
      <c r="S136" s="112">
        <v>698</v>
      </c>
      <c r="T136" s="113">
        <v>738</v>
      </c>
      <c r="U136" s="113">
        <v>780</v>
      </c>
      <c r="V136" s="114">
        <f t="shared" si="26"/>
        <v>0</v>
      </c>
      <c r="W136" s="116"/>
      <c r="X136" s="117"/>
      <c r="Y136" s="118" t="s">
        <v>80</v>
      </c>
      <c r="Z136" s="107" t="str">
        <f>'[2]Tier 1'!V136</f>
        <v>C</v>
      </c>
      <c r="AA136" s="107"/>
      <c r="AB136" s="107"/>
      <c r="AC136" s="107"/>
      <c r="AD136" s="108"/>
      <c r="AE136" s="112">
        <f>'[2]Tier 1'!W136</f>
        <v>1490</v>
      </c>
      <c r="AF136" s="113"/>
      <c r="AG136" s="113">
        <f>'[2]Tier 1'!X136</f>
        <v>1490</v>
      </c>
      <c r="AH136" s="113"/>
      <c r="AI136" s="113">
        <f>'[2]Tier 1'!Y136</f>
        <v>1490</v>
      </c>
      <c r="AJ136" s="113">
        <f t="shared" si="27"/>
        <v>1341</v>
      </c>
      <c r="AK136" s="113" t="e" vm="1">
        <f>VLOOKUP(A136,[1]_ScenarioData!$B$2:$FF$9999,-1,FALSE)</f>
        <v>#VALUE!</v>
      </c>
      <c r="AL136" s="114" t="e" vm="2">
        <f t="shared" si="28"/>
        <v>#VALUE!</v>
      </c>
      <c r="AM136" s="112">
        <f t="shared" si="37"/>
        <v>698</v>
      </c>
      <c r="AN136" s="119">
        <f t="shared" si="38"/>
        <v>0.46800000000000003</v>
      </c>
      <c r="AO136" s="107" t="str">
        <f t="shared" si="39"/>
        <v>OK</v>
      </c>
      <c r="AP136" s="113">
        <f t="shared" si="40"/>
        <v>738</v>
      </c>
      <c r="AQ136" s="119">
        <f t="shared" si="41"/>
        <v>0.495</v>
      </c>
      <c r="AR136" s="107" t="str">
        <f t="shared" si="42"/>
        <v>OK</v>
      </c>
      <c r="AS136" s="113">
        <f t="shared" si="43"/>
        <v>780</v>
      </c>
      <c r="AT136" s="119">
        <f t="shared" si="44"/>
        <v>0.52300000000000002</v>
      </c>
      <c r="AU136" s="120" t="str">
        <f t="shared" si="45"/>
        <v>OK</v>
      </c>
      <c r="AV136" s="113">
        <f t="shared" si="29"/>
        <v>0</v>
      </c>
      <c r="AW136" s="119" t="e" vm="2">
        <f t="shared" si="30"/>
        <v>#VALUE!</v>
      </c>
      <c r="AX136" s="121" t="e" vm="2">
        <f t="shared" si="31"/>
        <v>#VALUE!</v>
      </c>
      <c r="AY136" s="106"/>
      <c r="AZ136" s="107"/>
      <c r="BA136" s="111">
        <f t="shared" si="32"/>
        <v>0</v>
      </c>
      <c r="BB136" s="122">
        <f t="shared" si="33"/>
        <v>1</v>
      </c>
      <c r="BC136" s="123" t="e">
        <f>SUMIF(#REF!,#REF!, BB20:BB333)</f>
        <v>#REF!</v>
      </c>
      <c r="BD136" s="123">
        <f t="shared" si="34"/>
        <v>1</v>
      </c>
      <c r="BE136" s="123" t="e">
        <f>SUMIF(#REF!,#REF!, BD20:BD333)</f>
        <v>#REF!</v>
      </c>
      <c r="BF136" s="123">
        <f t="shared" si="35"/>
        <v>0</v>
      </c>
      <c r="BG136" s="123" t="e">
        <f>SUMIF(#REF!,#REF!, BF20:BF333)</f>
        <v>#REF!</v>
      </c>
      <c r="BH136" s="123" t="e" vm="2">
        <f t="shared" si="36"/>
        <v>#VALUE!</v>
      </c>
      <c r="BI136" s="124">
        <f>SUMIF(B20:B333, B136, BH20:BH333)</f>
        <v>0</v>
      </c>
      <c r="BJ136" s="125"/>
      <c r="BK136" s="99"/>
      <c r="BL136" s="100"/>
      <c r="BM136" s="100"/>
      <c r="BN136" s="100"/>
      <c r="BO136" s="100"/>
      <c r="BP136" s="100"/>
      <c r="BQ136" s="100"/>
      <c r="BR136" s="100"/>
      <c r="BS136" s="100"/>
      <c r="BT136" s="100"/>
      <c r="BU136" s="100"/>
      <c r="BV136" s="100"/>
      <c r="BW136" s="100"/>
      <c r="BX136" s="100"/>
      <c r="BY136" s="100"/>
      <c r="BZ136" s="100"/>
      <c r="CA136" s="100"/>
      <c r="CB136" s="100"/>
      <c r="CC136" s="100"/>
      <c r="CD136" s="101"/>
    </row>
    <row r="137" spans="1:82" x14ac:dyDescent="0.25">
      <c r="A137" s="75" t="s">
        <v>324</v>
      </c>
      <c r="B137" s="76"/>
      <c r="C137" s="77" t="s">
        <v>300</v>
      </c>
      <c r="D137" s="77" t="s">
        <v>102</v>
      </c>
      <c r="E137" s="78" t="s">
        <v>325</v>
      </c>
      <c r="F137" s="79" t="s">
        <v>104</v>
      </c>
      <c r="G137" s="80"/>
      <c r="H137" s="81" t="s">
        <v>104</v>
      </c>
      <c r="I137" s="79" t="s">
        <v>3</v>
      </c>
      <c r="J137" s="80" t="s">
        <v>5</v>
      </c>
      <c r="K137" s="82"/>
      <c r="L137" s="83"/>
      <c r="M137" s="84"/>
      <c r="N137" s="85">
        <v>4998</v>
      </c>
      <c r="O137" s="86">
        <v>5056</v>
      </c>
      <c r="P137" s="86">
        <v>5222</v>
      </c>
      <c r="Q137" s="87"/>
      <c r="R137" s="192">
        <v>0.09</v>
      </c>
      <c r="S137" s="85">
        <v>450</v>
      </c>
      <c r="T137" s="86">
        <v>455</v>
      </c>
      <c r="U137" s="86">
        <v>470</v>
      </c>
      <c r="V137" s="87">
        <f t="shared" si="26"/>
        <v>0</v>
      </c>
      <c r="W137" s="89"/>
      <c r="X137" s="90"/>
      <c r="Y137" s="91" t="s">
        <v>80</v>
      </c>
      <c r="Z137" s="80" t="str">
        <f>'[2]Tier 1'!V137</f>
        <v>D</v>
      </c>
      <c r="AA137" s="80"/>
      <c r="AB137" s="80"/>
      <c r="AC137" s="80"/>
      <c r="AD137" s="81"/>
      <c r="AE137" s="85">
        <f>'[2]Tier 1'!W137</f>
        <v>1818</v>
      </c>
      <c r="AF137" s="86"/>
      <c r="AG137" s="86">
        <f>'[2]Tier 1'!X137</f>
        <v>1818</v>
      </c>
      <c r="AH137" s="86"/>
      <c r="AI137" s="86">
        <f>'[2]Tier 1'!Y137</f>
        <v>1818</v>
      </c>
      <c r="AJ137" s="86">
        <f t="shared" si="27"/>
        <v>1636.2</v>
      </c>
      <c r="AK137" s="86" t="e" vm="1">
        <f>VLOOKUP(A137,[1]_ScenarioData!$B$2:$FF$9999,-1,FALSE)</f>
        <v>#VALUE!</v>
      </c>
      <c r="AL137" s="87" t="e" vm="2">
        <f t="shared" si="28"/>
        <v>#VALUE!</v>
      </c>
      <c r="AM137" s="85">
        <f t="shared" si="37"/>
        <v>450</v>
      </c>
      <c r="AN137" s="92">
        <f t="shared" si="38"/>
        <v>0.248</v>
      </c>
      <c r="AO137" s="80" t="str">
        <f t="shared" si="39"/>
        <v>OK</v>
      </c>
      <c r="AP137" s="86">
        <f t="shared" si="40"/>
        <v>455</v>
      </c>
      <c r="AQ137" s="92">
        <f t="shared" si="41"/>
        <v>0.25</v>
      </c>
      <c r="AR137" s="80" t="str">
        <f t="shared" si="42"/>
        <v>OK</v>
      </c>
      <c r="AS137" s="86">
        <f t="shared" si="43"/>
        <v>470</v>
      </c>
      <c r="AT137" s="92">
        <f t="shared" si="44"/>
        <v>0.25900000000000001</v>
      </c>
      <c r="AU137" s="93" t="str">
        <f t="shared" si="45"/>
        <v>OK</v>
      </c>
      <c r="AV137" s="86">
        <f t="shared" si="29"/>
        <v>0</v>
      </c>
      <c r="AW137" s="92" t="e" vm="2">
        <f t="shared" si="30"/>
        <v>#VALUE!</v>
      </c>
      <c r="AX137" s="94" t="e" vm="2">
        <f t="shared" si="31"/>
        <v>#VALUE!</v>
      </c>
      <c r="AY137" s="79"/>
      <c r="AZ137" s="80"/>
      <c r="BA137" s="84">
        <f t="shared" si="32"/>
        <v>0</v>
      </c>
      <c r="BB137" s="95">
        <f t="shared" si="33"/>
        <v>1</v>
      </c>
      <c r="BC137" s="96" t="e">
        <f>SUMIF(#REF!,#REF!, BB20:BB333)</f>
        <v>#REF!</v>
      </c>
      <c r="BD137" s="96">
        <f t="shared" si="34"/>
        <v>1</v>
      </c>
      <c r="BE137" s="96" t="e">
        <f>SUMIF(#REF!,#REF!, BD20:BD333)</f>
        <v>#REF!</v>
      </c>
      <c r="BF137" s="96">
        <f t="shared" si="35"/>
        <v>0</v>
      </c>
      <c r="BG137" s="96" t="e">
        <f>SUMIF(#REF!,#REF!, BF20:BF333)</f>
        <v>#REF!</v>
      </c>
      <c r="BH137" s="96" t="e" vm="2">
        <f t="shared" si="36"/>
        <v>#VALUE!</v>
      </c>
      <c r="BI137" s="97">
        <f>SUMIF(B20:B333, B137, BH20:BH333)</f>
        <v>0</v>
      </c>
      <c r="BJ137" s="98"/>
      <c r="BK137" s="99"/>
      <c r="BL137" s="100"/>
      <c r="BM137" s="100"/>
      <c r="BN137" s="100"/>
      <c r="BO137" s="100"/>
      <c r="BP137" s="100"/>
      <c r="BQ137" s="100"/>
      <c r="BR137" s="100"/>
      <c r="BS137" s="100"/>
      <c r="BT137" s="100"/>
      <c r="BU137" s="100"/>
      <c r="BV137" s="100"/>
      <c r="BW137" s="100"/>
      <c r="BX137" s="100"/>
      <c r="BY137" s="100"/>
      <c r="BZ137" s="100"/>
      <c r="CA137" s="100"/>
      <c r="CB137" s="100"/>
      <c r="CC137" s="100"/>
      <c r="CD137" s="101"/>
    </row>
    <row r="138" spans="1:82" x14ac:dyDescent="0.25">
      <c r="A138" s="102" t="s">
        <v>326</v>
      </c>
      <c r="B138" s="103"/>
      <c r="C138" s="104" t="s">
        <v>300</v>
      </c>
      <c r="D138" s="104" t="s">
        <v>325</v>
      </c>
      <c r="E138" s="105" t="s">
        <v>327</v>
      </c>
      <c r="F138" s="106" t="s">
        <v>104</v>
      </c>
      <c r="G138" s="107"/>
      <c r="H138" s="108" t="s">
        <v>104</v>
      </c>
      <c r="I138" s="106" t="s">
        <v>3</v>
      </c>
      <c r="J138" s="107" t="s">
        <v>5</v>
      </c>
      <c r="K138" s="109"/>
      <c r="L138" s="110"/>
      <c r="M138" s="111"/>
      <c r="N138" s="112">
        <v>4998</v>
      </c>
      <c r="O138" s="113">
        <v>5056</v>
      </c>
      <c r="P138" s="113">
        <v>5222</v>
      </c>
      <c r="Q138" s="114"/>
      <c r="R138" s="193">
        <v>0.09</v>
      </c>
      <c r="S138" s="112">
        <v>450</v>
      </c>
      <c r="T138" s="113">
        <v>455</v>
      </c>
      <c r="U138" s="113">
        <v>470</v>
      </c>
      <c r="V138" s="114">
        <f t="shared" si="26"/>
        <v>0</v>
      </c>
      <c r="W138" s="116"/>
      <c r="X138" s="117"/>
      <c r="Y138" s="118" t="s">
        <v>80</v>
      </c>
      <c r="Z138" s="107" t="str">
        <f>'[2]Tier 1'!V138</f>
        <v>D</v>
      </c>
      <c r="AA138" s="107"/>
      <c r="AB138" s="107"/>
      <c r="AC138" s="107"/>
      <c r="AD138" s="108"/>
      <c r="AE138" s="112">
        <f>'[2]Tier 1'!W138</f>
        <v>1197</v>
      </c>
      <c r="AF138" s="113"/>
      <c r="AG138" s="113">
        <f>'[2]Tier 1'!X138</f>
        <v>1197</v>
      </c>
      <c r="AH138" s="113"/>
      <c r="AI138" s="113">
        <f>'[2]Tier 1'!Y138</f>
        <v>1197</v>
      </c>
      <c r="AJ138" s="113">
        <f t="shared" si="27"/>
        <v>1077.3</v>
      </c>
      <c r="AK138" s="113" t="e" vm="1">
        <f>VLOOKUP(A138,[1]_ScenarioData!$B$2:$FF$9999,-1,FALSE)</f>
        <v>#VALUE!</v>
      </c>
      <c r="AL138" s="114" t="e" vm="2">
        <f t="shared" si="28"/>
        <v>#VALUE!</v>
      </c>
      <c r="AM138" s="112">
        <f t="shared" si="37"/>
        <v>450</v>
      </c>
      <c r="AN138" s="119">
        <f t="shared" si="38"/>
        <v>0.376</v>
      </c>
      <c r="AO138" s="107" t="str">
        <f t="shared" si="39"/>
        <v>OK</v>
      </c>
      <c r="AP138" s="113">
        <f t="shared" si="40"/>
        <v>455</v>
      </c>
      <c r="AQ138" s="119">
        <f t="shared" si="41"/>
        <v>0.38</v>
      </c>
      <c r="AR138" s="107" t="str">
        <f t="shared" si="42"/>
        <v>OK</v>
      </c>
      <c r="AS138" s="113">
        <f t="shared" si="43"/>
        <v>470</v>
      </c>
      <c r="AT138" s="119">
        <f t="shared" si="44"/>
        <v>0.39300000000000002</v>
      </c>
      <c r="AU138" s="120" t="str">
        <f t="shared" si="45"/>
        <v>OK</v>
      </c>
      <c r="AV138" s="113">
        <f t="shared" si="29"/>
        <v>0</v>
      </c>
      <c r="AW138" s="119" t="e" vm="2">
        <f t="shared" si="30"/>
        <v>#VALUE!</v>
      </c>
      <c r="AX138" s="121" t="e" vm="2">
        <f t="shared" si="31"/>
        <v>#VALUE!</v>
      </c>
      <c r="AY138" s="106"/>
      <c r="AZ138" s="107"/>
      <c r="BA138" s="111">
        <f t="shared" si="32"/>
        <v>0</v>
      </c>
      <c r="BB138" s="122">
        <f t="shared" si="33"/>
        <v>1</v>
      </c>
      <c r="BC138" s="123" t="e">
        <f>SUMIF(#REF!,#REF!, BB20:BB333)</f>
        <v>#REF!</v>
      </c>
      <c r="BD138" s="123">
        <f t="shared" si="34"/>
        <v>1</v>
      </c>
      <c r="BE138" s="123" t="e">
        <f>SUMIF(#REF!,#REF!, BD20:BD333)</f>
        <v>#REF!</v>
      </c>
      <c r="BF138" s="123">
        <f t="shared" si="35"/>
        <v>0</v>
      </c>
      <c r="BG138" s="123" t="e">
        <f>SUMIF(#REF!,#REF!, BF20:BF333)</f>
        <v>#REF!</v>
      </c>
      <c r="BH138" s="123" t="e" vm="2">
        <f t="shared" si="36"/>
        <v>#VALUE!</v>
      </c>
      <c r="BI138" s="124">
        <f>SUMIF(B20:B333, B138, BH20:BH333)</f>
        <v>0</v>
      </c>
      <c r="BJ138" s="125"/>
      <c r="BK138" s="99"/>
      <c r="BL138" s="100"/>
      <c r="BM138" s="100"/>
      <c r="BN138" s="100"/>
      <c r="BO138" s="100"/>
      <c r="BP138" s="100"/>
      <c r="BQ138" s="100"/>
      <c r="BR138" s="100"/>
      <c r="BS138" s="100"/>
      <c r="BT138" s="100"/>
      <c r="BU138" s="100"/>
      <c r="BV138" s="100"/>
      <c r="BW138" s="100"/>
      <c r="BX138" s="100"/>
      <c r="BY138" s="100"/>
      <c r="BZ138" s="100"/>
      <c r="CA138" s="100"/>
      <c r="CB138" s="100"/>
      <c r="CC138" s="100"/>
      <c r="CD138" s="101"/>
    </row>
    <row r="139" spans="1:82" x14ac:dyDescent="0.25">
      <c r="A139" s="75" t="s">
        <v>328</v>
      </c>
      <c r="B139" s="76"/>
      <c r="C139" s="77" t="s">
        <v>300</v>
      </c>
      <c r="D139" s="77" t="s">
        <v>327</v>
      </c>
      <c r="E139" s="78" t="s">
        <v>329</v>
      </c>
      <c r="F139" s="79" t="s">
        <v>104</v>
      </c>
      <c r="G139" s="80"/>
      <c r="H139" s="81" t="s">
        <v>104</v>
      </c>
      <c r="I139" s="79" t="s">
        <v>3</v>
      </c>
      <c r="J139" s="80" t="s">
        <v>5</v>
      </c>
      <c r="K139" s="82"/>
      <c r="L139" s="83"/>
      <c r="M139" s="84"/>
      <c r="N139" s="85">
        <v>4998</v>
      </c>
      <c r="O139" s="86">
        <v>5056</v>
      </c>
      <c r="P139" s="86">
        <v>5222</v>
      </c>
      <c r="Q139" s="87"/>
      <c r="R139" s="192">
        <v>0.09</v>
      </c>
      <c r="S139" s="85">
        <v>450</v>
      </c>
      <c r="T139" s="86">
        <v>455</v>
      </c>
      <c r="U139" s="86">
        <v>470</v>
      </c>
      <c r="V139" s="87">
        <f t="shared" si="26"/>
        <v>0</v>
      </c>
      <c r="W139" s="89"/>
      <c r="X139" s="90"/>
      <c r="Y139" s="91" t="s">
        <v>80</v>
      </c>
      <c r="Z139" s="80" t="str">
        <f>'[2]Tier 1'!V139</f>
        <v>D</v>
      </c>
      <c r="AA139" s="80"/>
      <c r="AB139" s="80"/>
      <c r="AC139" s="80"/>
      <c r="AD139" s="81"/>
      <c r="AE139" s="85">
        <f>'[2]Tier 1'!W139</f>
        <v>1197</v>
      </c>
      <c r="AF139" s="86"/>
      <c r="AG139" s="86">
        <f>'[2]Tier 1'!X139</f>
        <v>1197</v>
      </c>
      <c r="AH139" s="86"/>
      <c r="AI139" s="86">
        <f>'[2]Tier 1'!Y139</f>
        <v>1197</v>
      </c>
      <c r="AJ139" s="86">
        <f t="shared" si="27"/>
        <v>1077.3</v>
      </c>
      <c r="AK139" s="86" t="e" vm="1">
        <f>VLOOKUP(A139,[1]_ScenarioData!$B$2:$FF$9999,-1,FALSE)</f>
        <v>#VALUE!</v>
      </c>
      <c r="AL139" s="87" t="e" vm="2">
        <f t="shared" si="28"/>
        <v>#VALUE!</v>
      </c>
      <c r="AM139" s="85">
        <f t="shared" si="37"/>
        <v>450</v>
      </c>
      <c r="AN139" s="92">
        <f t="shared" si="38"/>
        <v>0.376</v>
      </c>
      <c r="AO139" s="80" t="str">
        <f t="shared" si="39"/>
        <v>OK</v>
      </c>
      <c r="AP139" s="86">
        <f t="shared" si="40"/>
        <v>455</v>
      </c>
      <c r="AQ139" s="92">
        <f t="shared" si="41"/>
        <v>0.38</v>
      </c>
      <c r="AR139" s="80" t="str">
        <f t="shared" si="42"/>
        <v>OK</v>
      </c>
      <c r="AS139" s="86">
        <f t="shared" si="43"/>
        <v>470</v>
      </c>
      <c r="AT139" s="92">
        <f t="shared" si="44"/>
        <v>0.39300000000000002</v>
      </c>
      <c r="AU139" s="93" t="str">
        <f t="shared" si="45"/>
        <v>OK</v>
      </c>
      <c r="AV139" s="86">
        <f t="shared" si="29"/>
        <v>0</v>
      </c>
      <c r="AW139" s="92" t="e" vm="2">
        <f t="shared" si="30"/>
        <v>#VALUE!</v>
      </c>
      <c r="AX139" s="94" t="e" vm="2">
        <f t="shared" si="31"/>
        <v>#VALUE!</v>
      </c>
      <c r="AY139" s="79"/>
      <c r="AZ139" s="80"/>
      <c r="BA139" s="84">
        <f t="shared" si="32"/>
        <v>0</v>
      </c>
      <c r="BB139" s="95">
        <f t="shared" si="33"/>
        <v>1</v>
      </c>
      <c r="BC139" s="96" t="e">
        <f>SUMIF(#REF!,#REF!, BB20:BB333)</f>
        <v>#REF!</v>
      </c>
      <c r="BD139" s="96">
        <f t="shared" si="34"/>
        <v>1</v>
      </c>
      <c r="BE139" s="96" t="e">
        <f>SUMIF(#REF!,#REF!, BD20:BD333)</f>
        <v>#REF!</v>
      </c>
      <c r="BF139" s="96">
        <f t="shared" si="35"/>
        <v>0</v>
      </c>
      <c r="BG139" s="96" t="e">
        <f>SUMIF(#REF!,#REF!, BF20:BF333)</f>
        <v>#REF!</v>
      </c>
      <c r="BH139" s="96" t="e" vm="2">
        <f t="shared" si="36"/>
        <v>#VALUE!</v>
      </c>
      <c r="BI139" s="97">
        <f>SUMIF(B20:B333, B139, BH20:BH333)</f>
        <v>0</v>
      </c>
      <c r="BJ139" s="98"/>
      <c r="BK139" s="99"/>
      <c r="BL139" s="100"/>
      <c r="BM139" s="100"/>
      <c r="BN139" s="100"/>
      <c r="BO139" s="100"/>
      <c r="BP139" s="100"/>
      <c r="BQ139" s="100"/>
      <c r="BR139" s="100"/>
      <c r="BS139" s="100"/>
      <c r="BT139" s="100"/>
      <c r="BU139" s="100"/>
      <c r="BV139" s="100"/>
      <c r="BW139" s="100"/>
      <c r="BX139" s="100"/>
      <c r="BY139" s="100"/>
      <c r="BZ139" s="100"/>
      <c r="CA139" s="100"/>
      <c r="CB139" s="100"/>
      <c r="CC139" s="100"/>
      <c r="CD139" s="101"/>
    </row>
    <row r="140" spans="1:82" x14ac:dyDescent="0.25">
      <c r="A140" s="102" t="s">
        <v>330</v>
      </c>
      <c r="B140" s="103"/>
      <c r="C140" s="104" t="s">
        <v>300</v>
      </c>
      <c r="D140" s="104" t="s">
        <v>329</v>
      </c>
      <c r="E140" s="105" t="s">
        <v>331</v>
      </c>
      <c r="F140" s="106" t="s">
        <v>104</v>
      </c>
      <c r="G140" s="107"/>
      <c r="H140" s="108" t="s">
        <v>104</v>
      </c>
      <c r="I140" s="106" t="s">
        <v>3</v>
      </c>
      <c r="J140" s="107" t="s">
        <v>5</v>
      </c>
      <c r="K140" s="109"/>
      <c r="L140" s="110"/>
      <c r="M140" s="111"/>
      <c r="N140" s="112">
        <v>4998</v>
      </c>
      <c r="O140" s="113">
        <v>5056</v>
      </c>
      <c r="P140" s="113">
        <v>5222</v>
      </c>
      <c r="Q140" s="114"/>
      <c r="R140" s="193">
        <v>0.09</v>
      </c>
      <c r="S140" s="112">
        <v>450</v>
      </c>
      <c r="T140" s="113">
        <v>455</v>
      </c>
      <c r="U140" s="113">
        <v>470</v>
      </c>
      <c r="V140" s="114">
        <f t="shared" si="26"/>
        <v>0</v>
      </c>
      <c r="W140" s="116"/>
      <c r="X140" s="117"/>
      <c r="Y140" s="118" t="s">
        <v>80</v>
      </c>
      <c r="Z140" s="107" t="str">
        <f>'[2]Tier 1'!V140</f>
        <v>D</v>
      </c>
      <c r="AA140" s="107"/>
      <c r="AB140" s="107"/>
      <c r="AC140" s="107"/>
      <c r="AD140" s="108"/>
      <c r="AE140" s="112">
        <f>'[2]Tier 1'!W140</f>
        <v>1197</v>
      </c>
      <c r="AF140" s="113"/>
      <c r="AG140" s="113">
        <f>'[2]Tier 1'!X140</f>
        <v>1197</v>
      </c>
      <c r="AH140" s="113"/>
      <c r="AI140" s="113">
        <f>'[2]Tier 1'!Y140</f>
        <v>1197</v>
      </c>
      <c r="AJ140" s="113">
        <f t="shared" si="27"/>
        <v>1077.3</v>
      </c>
      <c r="AK140" s="113" t="e" vm="1">
        <f>VLOOKUP(A140,[1]_ScenarioData!$B$2:$FF$9999,-1,FALSE)</f>
        <v>#VALUE!</v>
      </c>
      <c r="AL140" s="114" t="e" vm="2">
        <f t="shared" si="28"/>
        <v>#VALUE!</v>
      </c>
      <c r="AM140" s="112">
        <f t="shared" si="37"/>
        <v>450</v>
      </c>
      <c r="AN140" s="119">
        <f t="shared" si="38"/>
        <v>0.376</v>
      </c>
      <c r="AO140" s="107" t="str">
        <f t="shared" si="39"/>
        <v>OK</v>
      </c>
      <c r="AP140" s="113">
        <f t="shared" si="40"/>
        <v>455</v>
      </c>
      <c r="AQ140" s="119">
        <f t="shared" si="41"/>
        <v>0.38</v>
      </c>
      <c r="AR140" s="107" t="str">
        <f t="shared" si="42"/>
        <v>OK</v>
      </c>
      <c r="AS140" s="113">
        <f t="shared" si="43"/>
        <v>470</v>
      </c>
      <c r="AT140" s="119">
        <f t="shared" si="44"/>
        <v>0.39300000000000002</v>
      </c>
      <c r="AU140" s="120" t="str">
        <f t="shared" si="45"/>
        <v>OK</v>
      </c>
      <c r="AV140" s="113">
        <f t="shared" si="29"/>
        <v>0</v>
      </c>
      <c r="AW140" s="119" t="e" vm="2">
        <f t="shared" si="30"/>
        <v>#VALUE!</v>
      </c>
      <c r="AX140" s="121" t="e" vm="2">
        <f t="shared" si="31"/>
        <v>#VALUE!</v>
      </c>
      <c r="AY140" s="106"/>
      <c r="AZ140" s="107"/>
      <c r="BA140" s="111">
        <f t="shared" si="32"/>
        <v>0</v>
      </c>
      <c r="BB140" s="122">
        <f t="shared" si="33"/>
        <v>1</v>
      </c>
      <c r="BC140" s="123" t="e">
        <f>SUMIF(#REF!,#REF!, BB20:BB333)</f>
        <v>#REF!</v>
      </c>
      <c r="BD140" s="123">
        <f t="shared" si="34"/>
        <v>1</v>
      </c>
      <c r="BE140" s="123" t="e">
        <f>SUMIF(#REF!,#REF!, BD20:BD333)</f>
        <v>#REF!</v>
      </c>
      <c r="BF140" s="123">
        <f t="shared" si="35"/>
        <v>0</v>
      </c>
      <c r="BG140" s="123" t="e">
        <f>SUMIF(#REF!,#REF!, BF20:BF333)</f>
        <v>#REF!</v>
      </c>
      <c r="BH140" s="123" t="e" vm="2">
        <f t="shared" si="36"/>
        <v>#VALUE!</v>
      </c>
      <c r="BI140" s="124">
        <f>SUMIF(B20:B333, B140, BH20:BH333)</f>
        <v>0</v>
      </c>
      <c r="BJ140" s="125"/>
      <c r="BK140" s="99"/>
      <c r="BL140" s="100"/>
      <c r="BM140" s="100"/>
      <c r="BN140" s="100"/>
      <c r="BO140" s="100"/>
      <c r="BP140" s="100"/>
      <c r="BQ140" s="100"/>
      <c r="BR140" s="100"/>
      <c r="BS140" s="100"/>
      <c r="BT140" s="100"/>
      <c r="BU140" s="100"/>
      <c r="BV140" s="100"/>
      <c r="BW140" s="100"/>
      <c r="BX140" s="100"/>
      <c r="BY140" s="100"/>
      <c r="BZ140" s="100"/>
      <c r="CA140" s="100"/>
      <c r="CB140" s="100"/>
      <c r="CC140" s="100"/>
      <c r="CD140" s="101"/>
    </row>
    <row r="141" spans="1:82" x14ac:dyDescent="0.25">
      <c r="A141" s="75" t="s">
        <v>332</v>
      </c>
      <c r="B141" s="76"/>
      <c r="C141" s="77" t="s">
        <v>300</v>
      </c>
      <c r="D141" s="77" t="s">
        <v>331</v>
      </c>
      <c r="E141" s="78" t="s">
        <v>120</v>
      </c>
      <c r="F141" s="79" t="s">
        <v>104</v>
      </c>
      <c r="G141" s="80"/>
      <c r="H141" s="81" t="s">
        <v>104</v>
      </c>
      <c r="I141" s="79" t="s">
        <v>3</v>
      </c>
      <c r="J141" s="80" t="s">
        <v>5</v>
      </c>
      <c r="K141" s="82"/>
      <c r="L141" s="83"/>
      <c r="M141" s="84"/>
      <c r="N141" s="85">
        <v>4998</v>
      </c>
      <c r="O141" s="86">
        <v>5056</v>
      </c>
      <c r="P141" s="86">
        <v>5222</v>
      </c>
      <c r="Q141" s="87"/>
      <c r="R141" s="192">
        <v>0.09</v>
      </c>
      <c r="S141" s="85">
        <v>450</v>
      </c>
      <c r="T141" s="86">
        <v>455</v>
      </c>
      <c r="U141" s="86">
        <v>470</v>
      </c>
      <c r="V141" s="87">
        <f t="shared" si="26"/>
        <v>0</v>
      </c>
      <c r="W141" s="89"/>
      <c r="X141" s="90"/>
      <c r="Y141" s="91" t="s">
        <v>80</v>
      </c>
      <c r="Z141" s="80" t="str">
        <f>'[2]Tier 1'!V141</f>
        <v>D</v>
      </c>
      <c r="AA141" s="80"/>
      <c r="AB141" s="80"/>
      <c r="AC141" s="80"/>
      <c r="AD141" s="81"/>
      <c r="AE141" s="85">
        <f>'[2]Tier 1'!W141</f>
        <v>1197</v>
      </c>
      <c r="AF141" s="86"/>
      <c r="AG141" s="86">
        <f>'[2]Tier 1'!X141</f>
        <v>1197</v>
      </c>
      <c r="AH141" s="86"/>
      <c r="AI141" s="86">
        <f>'[2]Tier 1'!Y141</f>
        <v>1197</v>
      </c>
      <c r="AJ141" s="86">
        <f t="shared" si="27"/>
        <v>1077.3</v>
      </c>
      <c r="AK141" s="86" t="e" vm="1">
        <f>VLOOKUP(A141,[1]_ScenarioData!$B$2:$FF$9999,-1,FALSE)</f>
        <v>#VALUE!</v>
      </c>
      <c r="AL141" s="87" t="e" vm="2">
        <f t="shared" si="28"/>
        <v>#VALUE!</v>
      </c>
      <c r="AM141" s="85">
        <f t="shared" si="37"/>
        <v>450</v>
      </c>
      <c r="AN141" s="92">
        <f t="shared" si="38"/>
        <v>0.376</v>
      </c>
      <c r="AO141" s="80" t="str">
        <f t="shared" si="39"/>
        <v>OK</v>
      </c>
      <c r="AP141" s="86">
        <f t="shared" si="40"/>
        <v>455</v>
      </c>
      <c r="AQ141" s="92">
        <f t="shared" si="41"/>
        <v>0.38</v>
      </c>
      <c r="AR141" s="80" t="str">
        <f t="shared" si="42"/>
        <v>OK</v>
      </c>
      <c r="AS141" s="86">
        <f t="shared" si="43"/>
        <v>470</v>
      </c>
      <c r="AT141" s="92">
        <f t="shared" si="44"/>
        <v>0.39300000000000002</v>
      </c>
      <c r="AU141" s="93" t="str">
        <f t="shared" si="45"/>
        <v>OK</v>
      </c>
      <c r="AV141" s="86">
        <f t="shared" si="29"/>
        <v>0</v>
      </c>
      <c r="AW141" s="92" t="e" vm="2">
        <f t="shared" si="30"/>
        <v>#VALUE!</v>
      </c>
      <c r="AX141" s="94" t="e" vm="2">
        <f t="shared" si="31"/>
        <v>#VALUE!</v>
      </c>
      <c r="AY141" s="79"/>
      <c r="AZ141" s="80"/>
      <c r="BA141" s="84">
        <f t="shared" si="32"/>
        <v>0</v>
      </c>
      <c r="BB141" s="95">
        <f t="shared" si="33"/>
        <v>1</v>
      </c>
      <c r="BC141" s="96" t="e">
        <f>SUMIF(#REF!,#REF!, BB20:BB333)</f>
        <v>#REF!</v>
      </c>
      <c r="BD141" s="96">
        <f t="shared" si="34"/>
        <v>1</v>
      </c>
      <c r="BE141" s="96" t="e">
        <f>SUMIF(#REF!,#REF!, BD20:BD333)</f>
        <v>#REF!</v>
      </c>
      <c r="BF141" s="96">
        <f t="shared" si="35"/>
        <v>0</v>
      </c>
      <c r="BG141" s="96" t="e">
        <f>SUMIF(#REF!,#REF!, BF20:BF333)</f>
        <v>#REF!</v>
      </c>
      <c r="BH141" s="96" t="e" vm="2">
        <f t="shared" si="36"/>
        <v>#VALUE!</v>
      </c>
      <c r="BI141" s="97">
        <f>SUMIF(B20:B333, B141, BH20:BH333)</f>
        <v>0</v>
      </c>
      <c r="BJ141" s="98"/>
      <c r="BK141" s="99"/>
      <c r="BL141" s="100"/>
      <c r="BM141" s="100"/>
      <c r="BN141" s="100"/>
      <c r="BO141" s="100"/>
      <c r="BP141" s="100"/>
      <c r="BQ141" s="100"/>
      <c r="BR141" s="100"/>
      <c r="BS141" s="100"/>
      <c r="BT141" s="100"/>
      <c r="BU141" s="100"/>
      <c r="BV141" s="100"/>
      <c r="BW141" s="100"/>
      <c r="BX141" s="100"/>
      <c r="BY141" s="100"/>
      <c r="BZ141" s="100"/>
      <c r="CA141" s="100"/>
      <c r="CB141" s="100"/>
      <c r="CC141" s="100"/>
      <c r="CD141" s="101"/>
    </row>
    <row r="142" spans="1:82" x14ac:dyDescent="0.25">
      <c r="A142" s="102" t="s">
        <v>333</v>
      </c>
      <c r="B142" s="103"/>
      <c r="C142" s="104" t="s">
        <v>300</v>
      </c>
      <c r="D142" s="104" t="s">
        <v>120</v>
      </c>
      <c r="E142" s="105" t="s">
        <v>103</v>
      </c>
      <c r="F142" s="106" t="s">
        <v>104</v>
      </c>
      <c r="G142" s="107"/>
      <c r="H142" s="108" t="s">
        <v>104</v>
      </c>
      <c r="I142" s="106" t="s">
        <v>3</v>
      </c>
      <c r="J142" s="107" t="s">
        <v>5</v>
      </c>
      <c r="K142" s="109"/>
      <c r="L142" s="110"/>
      <c r="M142" s="111"/>
      <c r="N142" s="112">
        <v>8039</v>
      </c>
      <c r="O142" s="113">
        <v>8531</v>
      </c>
      <c r="P142" s="113">
        <v>8876</v>
      </c>
      <c r="Q142" s="114"/>
      <c r="R142" s="193">
        <v>0.09</v>
      </c>
      <c r="S142" s="112">
        <v>724</v>
      </c>
      <c r="T142" s="113">
        <v>768</v>
      </c>
      <c r="U142" s="113">
        <v>799</v>
      </c>
      <c r="V142" s="114">
        <f t="shared" si="26"/>
        <v>0</v>
      </c>
      <c r="W142" s="116"/>
      <c r="X142" s="117"/>
      <c r="Y142" s="118" t="s">
        <v>80</v>
      </c>
      <c r="Z142" s="107" t="str">
        <f>'[2]Tier 1'!V142</f>
        <v>D</v>
      </c>
      <c r="AA142" s="107"/>
      <c r="AB142" s="107"/>
      <c r="AC142" s="107"/>
      <c r="AD142" s="108"/>
      <c r="AE142" s="112">
        <f>'[2]Tier 1'!W142</f>
        <v>1899</v>
      </c>
      <c r="AF142" s="113"/>
      <c r="AG142" s="113">
        <f>'[2]Tier 1'!X142</f>
        <v>1899</v>
      </c>
      <c r="AH142" s="113"/>
      <c r="AI142" s="113">
        <f>'[2]Tier 1'!Y142</f>
        <v>1899</v>
      </c>
      <c r="AJ142" s="113">
        <f t="shared" si="27"/>
        <v>1709.1000000000001</v>
      </c>
      <c r="AK142" s="113" t="e" vm="1">
        <f>VLOOKUP(A142,[1]_ScenarioData!$B$2:$FF$9999,-1,FALSE)</f>
        <v>#VALUE!</v>
      </c>
      <c r="AL142" s="114" t="e" vm="2">
        <f t="shared" si="28"/>
        <v>#VALUE!</v>
      </c>
      <c r="AM142" s="112">
        <f t="shared" si="37"/>
        <v>724</v>
      </c>
      <c r="AN142" s="119">
        <f t="shared" si="38"/>
        <v>0.38100000000000001</v>
      </c>
      <c r="AO142" s="107" t="str">
        <f t="shared" si="39"/>
        <v>OK</v>
      </c>
      <c r="AP142" s="113">
        <f t="shared" si="40"/>
        <v>768</v>
      </c>
      <c r="AQ142" s="119">
        <f t="shared" si="41"/>
        <v>0.40400000000000003</v>
      </c>
      <c r="AR142" s="107" t="str">
        <f t="shared" si="42"/>
        <v>OK</v>
      </c>
      <c r="AS142" s="113">
        <f t="shared" si="43"/>
        <v>799</v>
      </c>
      <c r="AT142" s="119">
        <f t="shared" si="44"/>
        <v>0.42099999999999999</v>
      </c>
      <c r="AU142" s="120" t="str">
        <f t="shared" si="45"/>
        <v>OK</v>
      </c>
      <c r="AV142" s="113">
        <f t="shared" si="29"/>
        <v>0</v>
      </c>
      <c r="AW142" s="119" t="e" vm="2">
        <f t="shared" si="30"/>
        <v>#VALUE!</v>
      </c>
      <c r="AX142" s="121" t="e" vm="2">
        <f t="shared" si="31"/>
        <v>#VALUE!</v>
      </c>
      <c r="AY142" s="106"/>
      <c r="AZ142" s="107"/>
      <c r="BA142" s="111">
        <f t="shared" si="32"/>
        <v>0</v>
      </c>
      <c r="BB142" s="122">
        <f t="shared" si="33"/>
        <v>1</v>
      </c>
      <c r="BC142" s="123" t="e">
        <f>SUMIF(#REF!,#REF!, BB20:BB333)</f>
        <v>#REF!</v>
      </c>
      <c r="BD142" s="123">
        <f t="shared" si="34"/>
        <v>1</v>
      </c>
      <c r="BE142" s="123" t="e">
        <f>SUMIF(#REF!,#REF!, BD20:BD333)</f>
        <v>#REF!</v>
      </c>
      <c r="BF142" s="123">
        <f t="shared" si="35"/>
        <v>0</v>
      </c>
      <c r="BG142" s="123" t="e">
        <f>SUMIF(#REF!,#REF!, BF20:BF333)</f>
        <v>#REF!</v>
      </c>
      <c r="BH142" s="123" t="e" vm="2">
        <f t="shared" si="36"/>
        <v>#VALUE!</v>
      </c>
      <c r="BI142" s="124">
        <f>SUMIF(B20:B333, B142, BH20:BH333)</f>
        <v>0</v>
      </c>
      <c r="BJ142" s="125"/>
      <c r="BK142" s="99"/>
      <c r="BL142" s="100"/>
      <c r="BM142" s="100"/>
      <c r="BN142" s="100"/>
      <c r="BO142" s="100"/>
      <c r="BP142" s="100"/>
      <c r="BQ142" s="100"/>
      <c r="BR142" s="100"/>
      <c r="BS142" s="100"/>
      <c r="BT142" s="100"/>
      <c r="BU142" s="100"/>
      <c r="BV142" s="100"/>
      <c r="BW142" s="100"/>
      <c r="BX142" s="100"/>
      <c r="BY142" s="100"/>
      <c r="BZ142" s="100"/>
      <c r="CA142" s="100"/>
      <c r="CB142" s="100"/>
      <c r="CC142" s="100"/>
      <c r="CD142" s="101"/>
    </row>
    <row r="143" spans="1:82" hidden="1" x14ac:dyDescent="0.25">
      <c r="A143" s="75" t="s">
        <v>334</v>
      </c>
      <c r="B143" s="76"/>
      <c r="C143" s="77" t="s">
        <v>335</v>
      </c>
      <c r="D143" s="77" t="s">
        <v>168</v>
      </c>
      <c r="E143" s="78" t="s">
        <v>170</v>
      </c>
      <c r="F143" s="79" t="s">
        <v>104</v>
      </c>
      <c r="G143" s="80"/>
      <c r="H143" s="81" t="s">
        <v>104</v>
      </c>
      <c r="I143" s="79" t="s">
        <v>5</v>
      </c>
      <c r="J143" s="80" t="s">
        <v>5</v>
      </c>
      <c r="K143" s="82"/>
      <c r="L143" s="83"/>
      <c r="M143" s="84"/>
      <c r="N143" s="85" t="e">
        <v>#DIV/0!</v>
      </c>
      <c r="O143" s="86">
        <v>0</v>
      </c>
      <c r="P143" s="86" t="e">
        <v>#DIV/0!</v>
      </c>
      <c r="Q143" s="87"/>
      <c r="R143" s="192">
        <v>0.09</v>
      </c>
      <c r="S143" s="85" t="e">
        <v>#DIV/0!</v>
      </c>
      <c r="T143" s="86">
        <v>0</v>
      </c>
      <c r="U143" s="86" t="e">
        <v>#DIV/0!</v>
      </c>
      <c r="V143" s="87">
        <f t="shared" si="26"/>
        <v>0</v>
      </c>
      <c r="W143" s="89"/>
      <c r="X143" s="90"/>
      <c r="Y143" s="91" t="s">
        <v>80</v>
      </c>
      <c r="Z143" s="80" t="str">
        <f>'[2]Tier 1'!V143</f>
        <v>D</v>
      </c>
      <c r="AA143" s="80"/>
      <c r="AB143" s="80"/>
      <c r="AC143" s="80"/>
      <c r="AD143" s="81"/>
      <c r="AE143" s="85">
        <f>'[2]Tier 1'!W143</f>
        <v>1818</v>
      </c>
      <c r="AF143" s="86"/>
      <c r="AG143" s="86">
        <f>'[2]Tier 1'!X143</f>
        <v>1818</v>
      </c>
      <c r="AH143" s="86"/>
      <c r="AI143" s="86">
        <f>'[2]Tier 1'!Y143</f>
        <v>1818</v>
      </c>
      <c r="AJ143" s="86">
        <f t="shared" si="27"/>
        <v>1636.2</v>
      </c>
      <c r="AK143" s="86" t="e" vm="1">
        <f>VLOOKUP(A143,[1]_ScenarioData!$B$2:$FF$9999,-1,FALSE)</f>
        <v>#VALUE!</v>
      </c>
      <c r="AL143" s="87" t="e" vm="2">
        <f t="shared" si="28"/>
        <v>#VALUE!</v>
      </c>
      <c r="AM143" s="85" t="e">
        <f t="shared" si="37"/>
        <v>#DIV/0!</v>
      </c>
      <c r="AN143" s="92" t="e">
        <f t="shared" si="38"/>
        <v>#DIV/0!</v>
      </c>
      <c r="AO143" s="80" t="str">
        <f t="shared" si="39"/>
        <v>OK</v>
      </c>
      <c r="AP143" s="86">
        <f t="shared" si="40"/>
        <v>0</v>
      </c>
      <c r="AQ143" s="92">
        <f t="shared" si="41"/>
        <v>0</v>
      </c>
      <c r="AR143" s="80" t="str">
        <f t="shared" si="42"/>
        <v>OK</v>
      </c>
      <c r="AS143" s="86" t="e">
        <f t="shared" si="43"/>
        <v>#DIV/0!</v>
      </c>
      <c r="AT143" s="92" t="e">
        <f t="shared" si="44"/>
        <v>#DIV/0!</v>
      </c>
      <c r="AU143" s="93" t="str">
        <f t="shared" si="45"/>
        <v>OK</v>
      </c>
      <c r="AV143" s="86">
        <f t="shared" si="29"/>
        <v>0</v>
      </c>
      <c r="AW143" s="92" t="e" vm="2">
        <f t="shared" si="30"/>
        <v>#VALUE!</v>
      </c>
      <c r="AX143" s="94" t="e" vm="2">
        <f t="shared" si="31"/>
        <v>#VALUE!</v>
      </c>
      <c r="AY143" s="79"/>
      <c r="AZ143" s="80"/>
      <c r="BA143" s="84">
        <f t="shared" si="32"/>
        <v>0</v>
      </c>
      <c r="BB143" s="95" t="e">
        <f t="shared" si="33"/>
        <v>#DIV/0!</v>
      </c>
      <c r="BC143" s="96" t="e">
        <f>SUMIF(#REF!,#REF!, BB20:BB333)</f>
        <v>#REF!</v>
      </c>
      <c r="BD143" s="96">
        <f t="shared" si="34"/>
        <v>0</v>
      </c>
      <c r="BE143" s="96" t="e">
        <f>SUMIF(#REF!,#REF!, BD20:BD333)</f>
        <v>#REF!</v>
      </c>
      <c r="BF143" s="96" t="e">
        <f t="shared" si="35"/>
        <v>#DIV/0!</v>
      </c>
      <c r="BG143" s="96" t="e">
        <f>SUMIF(#REF!,#REF!, BF20:BF333)</f>
        <v>#REF!</v>
      </c>
      <c r="BH143" s="96" t="e" vm="2">
        <f t="shared" si="36"/>
        <v>#VALUE!</v>
      </c>
      <c r="BI143" s="97">
        <f>SUMIF(B20:B333, B143, BH20:BH333)</f>
        <v>0</v>
      </c>
      <c r="BJ143" s="98"/>
      <c r="BK143" s="99"/>
      <c r="BL143" s="100"/>
      <c r="BM143" s="100"/>
      <c r="BN143" s="100"/>
      <c r="BO143" s="100"/>
      <c r="BP143" s="100"/>
      <c r="BQ143" s="100"/>
      <c r="BR143" s="100"/>
      <c r="BS143" s="100"/>
      <c r="BT143" s="100"/>
      <c r="BU143" s="100"/>
      <c r="BV143" s="100"/>
      <c r="BW143" s="100"/>
      <c r="BX143" s="100"/>
      <c r="BY143" s="100"/>
      <c r="BZ143" s="100"/>
      <c r="CA143" s="100"/>
      <c r="CB143" s="100"/>
      <c r="CC143" s="100"/>
      <c r="CD143" s="101"/>
    </row>
    <row r="144" spans="1:82" x14ac:dyDescent="0.25">
      <c r="A144" s="102" t="s">
        <v>336</v>
      </c>
      <c r="B144" s="103"/>
      <c r="C144" s="104" t="s">
        <v>232</v>
      </c>
      <c r="D144" s="104" t="s">
        <v>172</v>
      </c>
      <c r="E144" s="105" t="s">
        <v>337</v>
      </c>
      <c r="F144" s="106" t="s">
        <v>104</v>
      </c>
      <c r="G144" s="107"/>
      <c r="H144" s="108" t="s">
        <v>104</v>
      </c>
      <c r="I144" s="106" t="s">
        <v>3</v>
      </c>
      <c r="J144" s="107" t="s">
        <v>5</v>
      </c>
      <c r="K144" s="109"/>
      <c r="L144" s="110"/>
      <c r="M144" s="111"/>
      <c r="N144" s="112">
        <v>2056</v>
      </c>
      <c r="O144" s="113">
        <v>2236</v>
      </c>
      <c r="P144" s="113">
        <v>2356</v>
      </c>
      <c r="Q144" s="114"/>
      <c r="R144" s="193">
        <v>0.09</v>
      </c>
      <c r="S144" s="112">
        <v>185</v>
      </c>
      <c r="T144" s="113">
        <v>201</v>
      </c>
      <c r="U144" s="113">
        <v>212</v>
      </c>
      <c r="V144" s="114">
        <f t="shared" si="26"/>
        <v>0</v>
      </c>
      <c r="W144" s="116"/>
      <c r="X144" s="117"/>
      <c r="Y144" s="118" t="s">
        <v>80</v>
      </c>
      <c r="Z144" s="107" t="str">
        <f>'[2]Tier 1'!V144</f>
        <v>D</v>
      </c>
      <c r="AA144" s="107"/>
      <c r="AB144" s="107"/>
      <c r="AC144" s="107"/>
      <c r="AD144" s="108"/>
      <c r="AE144" s="112">
        <f>'[2]Tier 1'!W144</f>
        <v>1962</v>
      </c>
      <c r="AF144" s="113"/>
      <c r="AG144" s="113">
        <f>'[2]Tier 1'!X144</f>
        <v>1962</v>
      </c>
      <c r="AH144" s="113"/>
      <c r="AI144" s="113">
        <f>'[2]Tier 1'!Y144</f>
        <v>1962</v>
      </c>
      <c r="AJ144" s="113">
        <f t="shared" si="27"/>
        <v>1765.8</v>
      </c>
      <c r="AK144" s="113" t="e">
        <f>VLOOKUP(A144,[1]_ScenarioData!$B$2:$FF$9999,-1,FALSE)</f>
        <v>#N/A</v>
      </c>
      <c r="AL144" s="114" t="e">
        <f t="shared" si="28"/>
        <v>#N/A</v>
      </c>
      <c r="AM144" s="112">
        <f t="shared" si="37"/>
        <v>185</v>
      </c>
      <c r="AN144" s="119">
        <f t="shared" si="38"/>
        <v>9.4E-2</v>
      </c>
      <c r="AO144" s="107" t="str">
        <f t="shared" si="39"/>
        <v>OK</v>
      </c>
      <c r="AP144" s="113">
        <f t="shared" si="40"/>
        <v>201</v>
      </c>
      <c r="AQ144" s="119">
        <f t="shared" si="41"/>
        <v>0.10199999999999999</v>
      </c>
      <c r="AR144" s="107" t="str">
        <f t="shared" si="42"/>
        <v>OK</v>
      </c>
      <c r="AS144" s="113">
        <f t="shared" si="43"/>
        <v>212</v>
      </c>
      <c r="AT144" s="119">
        <f t="shared" si="44"/>
        <v>0.108</v>
      </c>
      <c r="AU144" s="120" t="str">
        <f t="shared" si="45"/>
        <v>OK</v>
      </c>
      <c r="AV144" s="113">
        <f t="shared" si="29"/>
        <v>0</v>
      </c>
      <c r="AW144" s="119" t="e">
        <f t="shared" si="30"/>
        <v>#N/A</v>
      </c>
      <c r="AX144" s="121" t="e">
        <f t="shared" si="31"/>
        <v>#N/A</v>
      </c>
      <c r="AY144" s="106"/>
      <c r="AZ144" s="107"/>
      <c r="BA144" s="111">
        <f t="shared" si="32"/>
        <v>0</v>
      </c>
      <c r="BB144" s="122">
        <f t="shared" si="33"/>
        <v>1</v>
      </c>
      <c r="BC144" s="123" t="e">
        <f>SUMIF(#REF!,#REF!, BB20:BB333)</f>
        <v>#REF!</v>
      </c>
      <c r="BD144" s="123">
        <f t="shared" si="34"/>
        <v>1</v>
      </c>
      <c r="BE144" s="123" t="e">
        <f>SUMIF(#REF!,#REF!, BD20:BD333)</f>
        <v>#REF!</v>
      </c>
      <c r="BF144" s="123">
        <f t="shared" si="35"/>
        <v>0</v>
      </c>
      <c r="BG144" s="123" t="e">
        <f>SUMIF(#REF!,#REF!, BF20:BF333)</f>
        <v>#REF!</v>
      </c>
      <c r="BH144" s="123" t="e">
        <f t="shared" si="36"/>
        <v>#N/A</v>
      </c>
      <c r="BI144" s="124">
        <f>SUMIF(B20:B333, B144, BH20:BH333)</f>
        <v>0</v>
      </c>
      <c r="BJ144" s="125"/>
      <c r="BK144" s="99"/>
      <c r="BL144" s="100"/>
      <c r="BM144" s="100"/>
      <c r="BN144" s="100"/>
      <c r="BO144" s="100"/>
      <c r="BP144" s="100"/>
      <c r="BQ144" s="100"/>
      <c r="BR144" s="100"/>
      <c r="BS144" s="100"/>
      <c r="BT144" s="100"/>
      <c r="BU144" s="100"/>
      <c r="BV144" s="100"/>
      <c r="BW144" s="100"/>
      <c r="BX144" s="100"/>
      <c r="BY144" s="100"/>
      <c r="BZ144" s="100"/>
      <c r="CA144" s="100"/>
      <c r="CB144" s="100"/>
      <c r="CC144" s="100"/>
      <c r="CD144" s="101"/>
    </row>
    <row r="145" spans="1:82" x14ac:dyDescent="0.25">
      <c r="A145" s="75" t="s">
        <v>338</v>
      </c>
      <c r="B145" s="76"/>
      <c r="C145" s="77" t="s">
        <v>232</v>
      </c>
      <c r="D145" s="77" t="s">
        <v>337</v>
      </c>
      <c r="E145" s="78" t="s">
        <v>185</v>
      </c>
      <c r="F145" s="79" t="s">
        <v>104</v>
      </c>
      <c r="G145" s="80"/>
      <c r="H145" s="81" t="s">
        <v>104</v>
      </c>
      <c r="I145" s="79" t="s">
        <v>3</v>
      </c>
      <c r="J145" s="80" t="s">
        <v>5</v>
      </c>
      <c r="K145" s="82"/>
      <c r="L145" s="83"/>
      <c r="M145" s="84"/>
      <c r="N145" s="85">
        <v>2056</v>
      </c>
      <c r="O145" s="86">
        <v>2236</v>
      </c>
      <c r="P145" s="86">
        <v>2356</v>
      </c>
      <c r="Q145" s="87"/>
      <c r="R145" s="192">
        <v>0.09</v>
      </c>
      <c r="S145" s="85">
        <v>185</v>
      </c>
      <c r="T145" s="86">
        <v>201</v>
      </c>
      <c r="U145" s="86">
        <v>212</v>
      </c>
      <c r="V145" s="87">
        <f t="shared" si="26"/>
        <v>0</v>
      </c>
      <c r="W145" s="89"/>
      <c r="X145" s="90"/>
      <c r="Y145" s="91" t="s">
        <v>80</v>
      </c>
      <c r="Z145" s="80" t="str">
        <f>'[2]Tier 1'!V145</f>
        <v>D</v>
      </c>
      <c r="AA145" s="80"/>
      <c r="AB145" s="80"/>
      <c r="AC145" s="80"/>
      <c r="AD145" s="81"/>
      <c r="AE145" s="85">
        <f>'[2]Tier 1'!W145</f>
        <v>1962</v>
      </c>
      <c r="AF145" s="86"/>
      <c r="AG145" s="86">
        <f>'[2]Tier 1'!X145</f>
        <v>1962</v>
      </c>
      <c r="AH145" s="86"/>
      <c r="AI145" s="86">
        <f>'[2]Tier 1'!Y145</f>
        <v>1962</v>
      </c>
      <c r="AJ145" s="86">
        <f t="shared" si="27"/>
        <v>1765.8</v>
      </c>
      <c r="AK145" s="86" t="e">
        <f>VLOOKUP(A145,[1]_ScenarioData!$B$2:$FF$9999,-1,FALSE)</f>
        <v>#N/A</v>
      </c>
      <c r="AL145" s="87" t="e">
        <f t="shared" si="28"/>
        <v>#N/A</v>
      </c>
      <c r="AM145" s="85">
        <f t="shared" si="37"/>
        <v>185</v>
      </c>
      <c r="AN145" s="92">
        <f t="shared" si="38"/>
        <v>9.4E-2</v>
      </c>
      <c r="AO145" s="80" t="str">
        <f t="shared" si="39"/>
        <v>OK</v>
      </c>
      <c r="AP145" s="86">
        <f t="shared" si="40"/>
        <v>201</v>
      </c>
      <c r="AQ145" s="92">
        <f t="shared" si="41"/>
        <v>0.10199999999999999</v>
      </c>
      <c r="AR145" s="80" t="str">
        <f t="shared" si="42"/>
        <v>OK</v>
      </c>
      <c r="AS145" s="86">
        <f t="shared" si="43"/>
        <v>212</v>
      </c>
      <c r="AT145" s="92">
        <f t="shared" si="44"/>
        <v>0.108</v>
      </c>
      <c r="AU145" s="93" t="str">
        <f t="shared" si="45"/>
        <v>OK</v>
      </c>
      <c r="AV145" s="86">
        <f t="shared" si="29"/>
        <v>0</v>
      </c>
      <c r="AW145" s="92" t="e">
        <f t="shared" si="30"/>
        <v>#N/A</v>
      </c>
      <c r="AX145" s="94" t="e">
        <f t="shared" si="31"/>
        <v>#N/A</v>
      </c>
      <c r="AY145" s="79"/>
      <c r="AZ145" s="80"/>
      <c r="BA145" s="84">
        <f t="shared" si="32"/>
        <v>0</v>
      </c>
      <c r="BB145" s="95">
        <f t="shared" si="33"/>
        <v>1</v>
      </c>
      <c r="BC145" s="96" t="e">
        <f>SUMIF(#REF!,#REF!, BB20:BB333)</f>
        <v>#REF!</v>
      </c>
      <c r="BD145" s="96">
        <f t="shared" si="34"/>
        <v>1</v>
      </c>
      <c r="BE145" s="96" t="e">
        <f>SUMIF(#REF!,#REF!, BD20:BD333)</f>
        <v>#REF!</v>
      </c>
      <c r="BF145" s="96">
        <f t="shared" si="35"/>
        <v>0</v>
      </c>
      <c r="BG145" s="96" t="e">
        <f>SUMIF(#REF!,#REF!, BF20:BF333)</f>
        <v>#REF!</v>
      </c>
      <c r="BH145" s="96" t="e">
        <f t="shared" si="36"/>
        <v>#N/A</v>
      </c>
      <c r="BI145" s="97">
        <f>SUMIF(B20:B333, B145, BH20:BH333)</f>
        <v>0</v>
      </c>
      <c r="BJ145" s="98"/>
      <c r="BK145" s="99"/>
      <c r="BL145" s="100"/>
      <c r="BM145" s="100"/>
      <c r="BN145" s="100"/>
      <c r="BO145" s="100"/>
      <c r="BP145" s="100"/>
      <c r="BQ145" s="100"/>
      <c r="BR145" s="100"/>
      <c r="BS145" s="100"/>
      <c r="BT145" s="100"/>
      <c r="BU145" s="100"/>
      <c r="BV145" s="100"/>
      <c r="BW145" s="100"/>
      <c r="BX145" s="100"/>
      <c r="BY145" s="100"/>
      <c r="BZ145" s="100"/>
      <c r="CA145" s="100"/>
      <c r="CB145" s="100"/>
      <c r="CC145" s="100"/>
      <c r="CD145" s="101"/>
    </row>
    <row r="146" spans="1:82" x14ac:dyDescent="0.25">
      <c r="A146" s="102" t="s">
        <v>339</v>
      </c>
      <c r="B146" s="103"/>
      <c r="C146" s="104" t="s">
        <v>232</v>
      </c>
      <c r="D146" s="104" t="s">
        <v>185</v>
      </c>
      <c r="E146" s="105" t="s">
        <v>340</v>
      </c>
      <c r="F146" s="106" t="s">
        <v>104</v>
      </c>
      <c r="G146" s="107"/>
      <c r="H146" s="108" t="s">
        <v>104</v>
      </c>
      <c r="I146" s="106" t="s">
        <v>3</v>
      </c>
      <c r="J146" s="107" t="s">
        <v>5</v>
      </c>
      <c r="K146" s="109"/>
      <c r="L146" s="110"/>
      <c r="M146" s="111"/>
      <c r="N146" s="112">
        <v>2056</v>
      </c>
      <c r="O146" s="113">
        <v>2236</v>
      </c>
      <c r="P146" s="113">
        <v>2356</v>
      </c>
      <c r="Q146" s="114"/>
      <c r="R146" s="193">
        <v>0.09</v>
      </c>
      <c r="S146" s="112">
        <v>185</v>
      </c>
      <c r="T146" s="113">
        <v>201</v>
      </c>
      <c r="U146" s="113">
        <v>212</v>
      </c>
      <c r="V146" s="114">
        <f t="shared" si="26"/>
        <v>0</v>
      </c>
      <c r="W146" s="116"/>
      <c r="X146" s="117"/>
      <c r="Y146" s="118" t="s">
        <v>80</v>
      </c>
      <c r="Z146" s="107" t="str">
        <f>'[2]Tier 1'!V146</f>
        <v>D</v>
      </c>
      <c r="AA146" s="107"/>
      <c r="AB146" s="107"/>
      <c r="AC146" s="107"/>
      <c r="AD146" s="108"/>
      <c r="AE146" s="112">
        <f>'[2]Tier 1'!W146</f>
        <v>1818</v>
      </c>
      <c r="AF146" s="113"/>
      <c r="AG146" s="113">
        <f>'[2]Tier 1'!X146</f>
        <v>1818</v>
      </c>
      <c r="AH146" s="113"/>
      <c r="AI146" s="113">
        <f>'[2]Tier 1'!Y146</f>
        <v>1818</v>
      </c>
      <c r="AJ146" s="113">
        <f t="shared" si="27"/>
        <v>1636.2</v>
      </c>
      <c r="AK146" s="113" t="e" vm="1">
        <f>VLOOKUP(A146,[1]_ScenarioData!$B$2:$FF$9999,-1,FALSE)</f>
        <v>#VALUE!</v>
      </c>
      <c r="AL146" s="114" t="e" vm="2">
        <f t="shared" si="28"/>
        <v>#VALUE!</v>
      </c>
      <c r="AM146" s="112">
        <f t="shared" si="37"/>
        <v>185</v>
      </c>
      <c r="AN146" s="119">
        <f t="shared" si="38"/>
        <v>0.10199999999999999</v>
      </c>
      <c r="AO146" s="107" t="str">
        <f t="shared" si="39"/>
        <v>OK</v>
      </c>
      <c r="AP146" s="113">
        <f t="shared" si="40"/>
        <v>201</v>
      </c>
      <c r="AQ146" s="119">
        <f t="shared" si="41"/>
        <v>0.111</v>
      </c>
      <c r="AR146" s="107" t="str">
        <f t="shared" si="42"/>
        <v>OK</v>
      </c>
      <c r="AS146" s="113">
        <f t="shared" si="43"/>
        <v>212</v>
      </c>
      <c r="AT146" s="119">
        <f t="shared" si="44"/>
        <v>0.11700000000000001</v>
      </c>
      <c r="AU146" s="120" t="str">
        <f t="shared" si="45"/>
        <v>OK</v>
      </c>
      <c r="AV146" s="113">
        <f t="shared" si="29"/>
        <v>0</v>
      </c>
      <c r="AW146" s="119" t="e" vm="2">
        <f t="shared" si="30"/>
        <v>#VALUE!</v>
      </c>
      <c r="AX146" s="121" t="e" vm="2">
        <f t="shared" si="31"/>
        <v>#VALUE!</v>
      </c>
      <c r="AY146" s="106"/>
      <c r="AZ146" s="107"/>
      <c r="BA146" s="111">
        <f t="shared" si="32"/>
        <v>0</v>
      </c>
      <c r="BB146" s="122">
        <f t="shared" si="33"/>
        <v>1</v>
      </c>
      <c r="BC146" s="123" t="e">
        <f>SUMIF(#REF!,#REF!, BB20:BB333)</f>
        <v>#REF!</v>
      </c>
      <c r="BD146" s="123">
        <f t="shared" si="34"/>
        <v>1</v>
      </c>
      <c r="BE146" s="123" t="e">
        <f>SUMIF(#REF!,#REF!, BD20:BD333)</f>
        <v>#REF!</v>
      </c>
      <c r="BF146" s="123">
        <f t="shared" si="35"/>
        <v>0</v>
      </c>
      <c r="BG146" s="123" t="e">
        <f>SUMIF(#REF!,#REF!, BF20:BF333)</f>
        <v>#REF!</v>
      </c>
      <c r="BH146" s="123" t="e" vm="2">
        <f t="shared" si="36"/>
        <v>#VALUE!</v>
      </c>
      <c r="BI146" s="124">
        <f>SUMIF(B20:B333, B146, BH20:BH333)</f>
        <v>0</v>
      </c>
      <c r="BJ146" s="125"/>
      <c r="BK146" s="99"/>
      <c r="BL146" s="100"/>
      <c r="BM146" s="100"/>
      <c r="BN146" s="100"/>
      <c r="BO146" s="100"/>
      <c r="BP146" s="100"/>
      <c r="BQ146" s="100"/>
      <c r="BR146" s="100"/>
      <c r="BS146" s="100"/>
      <c r="BT146" s="100"/>
      <c r="BU146" s="100"/>
      <c r="BV146" s="100"/>
      <c r="BW146" s="100"/>
      <c r="BX146" s="100"/>
      <c r="BY146" s="100"/>
      <c r="BZ146" s="100"/>
      <c r="CA146" s="100"/>
      <c r="CB146" s="100"/>
      <c r="CC146" s="100"/>
      <c r="CD146" s="101"/>
    </row>
    <row r="147" spans="1:82" x14ac:dyDescent="0.25">
      <c r="A147" s="75" t="s">
        <v>341</v>
      </c>
      <c r="B147" s="76"/>
      <c r="C147" s="77" t="s">
        <v>232</v>
      </c>
      <c r="D147" s="77" t="s">
        <v>340</v>
      </c>
      <c r="E147" s="78" t="s">
        <v>261</v>
      </c>
      <c r="F147" s="79" t="s">
        <v>104</v>
      </c>
      <c r="G147" s="80"/>
      <c r="H147" s="81" t="s">
        <v>104</v>
      </c>
      <c r="I147" s="79" t="s">
        <v>3</v>
      </c>
      <c r="J147" s="80" t="s">
        <v>5</v>
      </c>
      <c r="K147" s="82"/>
      <c r="L147" s="83"/>
      <c r="M147" s="84"/>
      <c r="N147" s="85">
        <v>2056</v>
      </c>
      <c r="O147" s="86">
        <v>2236</v>
      </c>
      <c r="P147" s="86">
        <v>2356</v>
      </c>
      <c r="Q147" s="87"/>
      <c r="R147" s="192">
        <v>0.09</v>
      </c>
      <c r="S147" s="85">
        <v>185</v>
      </c>
      <c r="T147" s="86">
        <v>201</v>
      </c>
      <c r="U147" s="86">
        <v>212</v>
      </c>
      <c r="V147" s="87">
        <f t="shared" si="26"/>
        <v>0</v>
      </c>
      <c r="W147" s="89"/>
      <c r="X147" s="90"/>
      <c r="Y147" s="91" t="s">
        <v>80</v>
      </c>
      <c r="Z147" s="80" t="str">
        <f>'[2]Tier 1'!V147</f>
        <v>D</v>
      </c>
      <c r="AA147" s="80"/>
      <c r="AB147" s="80"/>
      <c r="AC147" s="80"/>
      <c r="AD147" s="81"/>
      <c r="AE147" s="85">
        <f>'[2]Tier 1'!W147</f>
        <v>1899</v>
      </c>
      <c r="AF147" s="86"/>
      <c r="AG147" s="86">
        <f>'[2]Tier 1'!X147</f>
        <v>1899</v>
      </c>
      <c r="AH147" s="86"/>
      <c r="AI147" s="86">
        <f>'[2]Tier 1'!Y147</f>
        <v>1899</v>
      </c>
      <c r="AJ147" s="86">
        <f t="shared" si="27"/>
        <v>1709.1000000000001</v>
      </c>
      <c r="AK147" s="86" t="e" vm="1">
        <f>VLOOKUP(A147,[1]_ScenarioData!$B$2:$FF$9999,-1,FALSE)</f>
        <v>#VALUE!</v>
      </c>
      <c r="AL147" s="87" t="e" vm="2">
        <f t="shared" si="28"/>
        <v>#VALUE!</v>
      </c>
      <c r="AM147" s="85">
        <f t="shared" si="37"/>
        <v>185</v>
      </c>
      <c r="AN147" s="92">
        <f t="shared" si="38"/>
        <v>9.7000000000000003E-2</v>
      </c>
      <c r="AO147" s="80" t="str">
        <f t="shared" si="39"/>
        <v>OK</v>
      </c>
      <c r="AP147" s="86">
        <f t="shared" si="40"/>
        <v>201</v>
      </c>
      <c r="AQ147" s="92">
        <f t="shared" si="41"/>
        <v>0.106</v>
      </c>
      <c r="AR147" s="80" t="str">
        <f t="shared" si="42"/>
        <v>OK</v>
      </c>
      <c r="AS147" s="86">
        <f t="shared" si="43"/>
        <v>212</v>
      </c>
      <c r="AT147" s="92">
        <f t="shared" si="44"/>
        <v>0.112</v>
      </c>
      <c r="AU147" s="93" t="str">
        <f t="shared" si="45"/>
        <v>OK</v>
      </c>
      <c r="AV147" s="86">
        <f t="shared" si="29"/>
        <v>0</v>
      </c>
      <c r="AW147" s="92" t="e" vm="2">
        <f t="shared" si="30"/>
        <v>#VALUE!</v>
      </c>
      <c r="AX147" s="94" t="e" vm="2">
        <f t="shared" si="31"/>
        <v>#VALUE!</v>
      </c>
      <c r="AY147" s="79"/>
      <c r="AZ147" s="80"/>
      <c r="BA147" s="84">
        <f t="shared" si="32"/>
        <v>0</v>
      </c>
      <c r="BB147" s="95">
        <f t="shared" si="33"/>
        <v>1</v>
      </c>
      <c r="BC147" s="96" t="e">
        <f>SUMIF(#REF!,#REF!, BB20:BB333)</f>
        <v>#REF!</v>
      </c>
      <c r="BD147" s="96">
        <f t="shared" si="34"/>
        <v>1</v>
      </c>
      <c r="BE147" s="96" t="e">
        <f>SUMIF(#REF!,#REF!, BD20:BD333)</f>
        <v>#REF!</v>
      </c>
      <c r="BF147" s="96">
        <f t="shared" si="35"/>
        <v>0</v>
      </c>
      <c r="BG147" s="96" t="e">
        <f>SUMIF(#REF!,#REF!, BF20:BF333)</f>
        <v>#REF!</v>
      </c>
      <c r="BH147" s="96" t="e" vm="2">
        <f t="shared" si="36"/>
        <v>#VALUE!</v>
      </c>
      <c r="BI147" s="97">
        <f>SUMIF(B20:B333, B147, BH20:BH333)</f>
        <v>0</v>
      </c>
      <c r="BJ147" s="98"/>
      <c r="BK147" s="99"/>
      <c r="BL147" s="100"/>
      <c r="BM147" s="100"/>
      <c r="BN147" s="100"/>
      <c r="BO147" s="100"/>
      <c r="BP147" s="100"/>
      <c r="BQ147" s="100"/>
      <c r="BR147" s="100"/>
      <c r="BS147" s="100"/>
      <c r="BT147" s="100"/>
      <c r="BU147" s="100"/>
      <c r="BV147" s="100"/>
      <c r="BW147" s="100"/>
      <c r="BX147" s="100"/>
      <c r="BY147" s="100"/>
      <c r="BZ147" s="100"/>
      <c r="CA147" s="100"/>
      <c r="CB147" s="100"/>
      <c r="CC147" s="100"/>
      <c r="CD147" s="101"/>
    </row>
    <row r="148" spans="1:82" x14ac:dyDescent="0.25">
      <c r="A148" s="102" t="s">
        <v>342</v>
      </c>
      <c r="B148" s="103"/>
      <c r="C148" s="104" t="s">
        <v>168</v>
      </c>
      <c r="D148" s="104" t="s">
        <v>261</v>
      </c>
      <c r="E148" s="105" t="s">
        <v>140</v>
      </c>
      <c r="F148" s="106" t="s">
        <v>104</v>
      </c>
      <c r="G148" s="107"/>
      <c r="H148" s="108" t="s">
        <v>109</v>
      </c>
      <c r="I148" s="106" t="s">
        <v>3</v>
      </c>
      <c r="J148" s="107" t="s">
        <v>5</v>
      </c>
      <c r="K148" s="109"/>
      <c r="L148" s="110"/>
      <c r="M148" s="111"/>
      <c r="N148" s="112">
        <v>978</v>
      </c>
      <c r="O148" s="113">
        <v>1068</v>
      </c>
      <c r="P148" s="113">
        <v>1128</v>
      </c>
      <c r="Q148" s="114"/>
      <c r="R148" s="193">
        <v>0.09</v>
      </c>
      <c r="S148" s="112">
        <v>88</v>
      </c>
      <c r="T148" s="113">
        <v>96</v>
      </c>
      <c r="U148" s="113">
        <v>102</v>
      </c>
      <c r="V148" s="114">
        <f t="shared" ref="V148:V211" si="46">ROUND(R148*Q148,0)</f>
        <v>0</v>
      </c>
      <c r="W148" s="116"/>
      <c r="X148" s="117"/>
      <c r="Y148" s="118" t="s">
        <v>80</v>
      </c>
      <c r="Z148" s="107" t="str">
        <f>'[2]Tier 1'!V148</f>
        <v>D</v>
      </c>
      <c r="AA148" s="107"/>
      <c r="AB148" s="107"/>
      <c r="AC148" s="107"/>
      <c r="AD148" s="108"/>
      <c r="AE148" s="112">
        <f>'[2]Tier 1'!W148</f>
        <v>1818</v>
      </c>
      <c r="AF148" s="113"/>
      <c r="AG148" s="113">
        <f>'[2]Tier 1'!X148</f>
        <v>1818</v>
      </c>
      <c r="AH148" s="113"/>
      <c r="AI148" s="113">
        <f>'[2]Tier 1'!Y148</f>
        <v>1818</v>
      </c>
      <c r="AJ148" s="113">
        <f t="shared" ref="AJ148:AJ211" si="47">AI148 * 0.9</f>
        <v>1636.2</v>
      </c>
      <c r="AK148" s="113" t="e" vm="1">
        <f>VLOOKUP(A148,[1]_ScenarioData!$B$2:$FF$9999,-1,FALSE)</f>
        <v>#VALUE!</v>
      </c>
      <c r="AL148" s="114" t="e" vm="2">
        <f t="shared" ref="AL148:AL211" si="48">AK148 * 0.9</f>
        <v>#VALUE!</v>
      </c>
      <c r="AM148" s="112">
        <f t="shared" si="37"/>
        <v>88</v>
      </c>
      <c r="AN148" s="119">
        <f t="shared" si="38"/>
        <v>4.8000000000000001E-2</v>
      </c>
      <c r="AO148" s="107" t="str">
        <f t="shared" si="39"/>
        <v>OK</v>
      </c>
      <c r="AP148" s="113">
        <f t="shared" si="40"/>
        <v>96</v>
      </c>
      <c r="AQ148" s="119">
        <f t="shared" si="41"/>
        <v>5.2999999999999999E-2</v>
      </c>
      <c r="AR148" s="107" t="str">
        <f t="shared" si="42"/>
        <v>OK</v>
      </c>
      <c r="AS148" s="113">
        <f t="shared" si="43"/>
        <v>102</v>
      </c>
      <c r="AT148" s="119">
        <f t="shared" si="44"/>
        <v>5.6000000000000001E-2</v>
      </c>
      <c r="AU148" s="120" t="str">
        <f t="shared" si="45"/>
        <v>OK</v>
      </c>
      <c r="AV148" s="113">
        <f t="shared" ref="AV148:AV211" si="49">V148+W148</f>
        <v>0</v>
      </c>
      <c r="AW148" s="119" t="e" vm="2">
        <f t="shared" ref="AW148:AW211" si="50">IF(AK148&gt;0, ROUND(AV148/AK148,3),0)</f>
        <v>#VALUE!</v>
      </c>
      <c r="AX148" s="121" t="e" vm="2">
        <f t="shared" ref="AX148:AX211" si="51">IF(AND(V148=0, AV148&gt;0), "DATA1", IF(OR(AV148&gt;AL148,BI148&gt;0), IF(Y148="CONC. (ART-PLAN)", "STUDY 1", "STUDY 2"), "OK"))</f>
        <v>#VALUE!</v>
      </c>
      <c r="AY148" s="106"/>
      <c r="AZ148" s="107"/>
      <c r="BA148" s="111">
        <f t="shared" ref="BA148:BA211" si="52">IF(AG148&gt;0, X148/AG148, 0)</f>
        <v>0</v>
      </c>
      <c r="BB148" s="122">
        <f t="shared" ref="BB148:BB211" si="53">IF(AM148&gt;AF148,1,0)</f>
        <v>1</v>
      </c>
      <c r="BC148" s="123" t="e">
        <f>SUMIF(#REF!,#REF!, BB20:BB333)</f>
        <v>#REF!</v>
      </c>
      <c r="BD148" s="123">
        <f t="shared" ref="BD148:BD211" si="54">IF(AP148&gt;AH148,1,0)</f>
        <v>1</v>
      </c>
      <c r="BE148" s="123" t="e">
        <f>SUMIF(#REF!,#REF!, BD20:BD333)</f>
        <v>#REF!</v>
      </c>
      <c r="BF148" s="123">
        <f t="shared" ref="BF148:BF211" si="55">IF(AS148&gt;AJ148,1,0)</f>
        <v>0</v>
      </c>
      <c r="BG148" s="123" t="e">
        <f>SUMIF(#REF!,#REF!, BF20:BF333)</f>
        <v>#REF!</v>
      </c>
      <c r="BH148" s="123" t="e" vm="2">
        <f t="shared" ref="BH148:BH211" si="56">IF(AV148&gt;AL148,1,0)</f>
        <v>#VALUE!</v>
      </c>
      <c r="BI148" s="124">
        <f>SUMIF(B20:B333, B148, BH20:BH333)</f>
        <v>0</v>
      </c>
      <c r="BJ148" s="125"/>
      <c r="BK148" s="99"/>
      <c r="BL148" s="100"/>
      <c r="BM148" s="100"/>
      <c r="BN148" s="100"/>
      <c r="BO148" s="100"/>
      <c r="BP148" s="100"/>
      <c r="BQ148" s="100"/>
      <c r="BR148" s="100"/>
      <c r="BS148" s="100"/>
      <c r="BT148" s="100"/>
      <c r="BU148" s="100"/>
      <c r="BV148" s="100"/>
      <c r="BW148" s="100"/>
      <c r="BX148" s="100"/>
      <c r="BY148" s="100"/>
      <c r="BZ148" s="100"/>
      <c r="CA148" s="100"/>
      <c r="CB148" s="100"/>
      <c r="CC148" s="100"/>
      <c r="CD148" s="101"/>
    </row>
    <row r="149" spans="1:82" x14ac:dyDescent="0.25">
      <c r="A149" s="75" t="s">
        <v>343</v>
      </c>
      <c r="B149" s="76"/>
      <c r="C149" s="77" t="s">
        <v>168</v>
      </c>
      <c r="D149" s="77" t="s">
        <v>140</v>
      </c>
      <c r="E149" s="78" t="s">
        <v>344</v>
      </c>
      <c r="F149" s="79" t="s">
        <v>104</v>
      </c>
      <c r="G149" s="80"/>
      <c r="H149" s="81" t="s">
        <v>104</v>
      </c>
      <c r="I149" s="79" t="s">
        <v>3</v>
      </c>
      <c r="J149" s="80" t="s">
        <v>5</v>
      </c>
      <c r="K149" s="82"/>
      <c r="L149" s="83"/>
      <c r="M149" s="84"/>
      <c r="N149" s="85">
        <v>1618</v>
      </c>
      <c r="O149" s="86">
        <v>1717</v>
      </c>
      <c r="P149" s="86">
        <v>1786</v>
      </c>
      <c r="Q149" s="87"/>
      <c r="R149" s="192">
        <v>0.09</v>
      </c>
      <c r="S149" s="85">
        <v>146</v>
      </c>
      <c r="T149" s="86">
        <v>154</v>
      </c>
      <c r="U149" s="86">
        <v>161</v>
      </c>
      <c r="V149" s="87">
        <f t="shared" si="46"/>
        <v>0</v>
      </c>
      <c r="W149" s="89"/>
      <c r="X149" s="90"/>
      <c r="Y149" s="91" t="s">
        <v>80</v>
      </c>
      <c r="Z149" s="80" t="str">
        <f>'[2]Tier 1'!V149</f>
        <v>D</v>
      </c>
      <c r="AA149" s="80"/>
      <c r="AB149" s="80"/>
      <c r="AC149" s="80"/>
      <c r="AD149" s="81"/>
      <c r="AE149" s="85">
        <f>'[2]Tier 1'!W149</f>
        <v>1197</v>
      </c>
      <c r="AF149" s="86"/>
      <c r="AG149" s="86">
        <f>'[2]Tier 1'!X149</f>
        <v>1197</v>
      </c>
      <c r="AH149" s="86"/>
      <c r="AI149" s="86">
        <f>'[2]Tier 1'!Y149</f>
        <v>1197</v>
      </c>
      <c r="AJ149" s="86">
        <f t="shared" si="47"/>
        <v>1077.3</v>
      </c>
      <c r="AK149" s="86" t="e" vm="1">
        <f>VLOOKUP(A149,[1]_ScenarioData!$B$2:$FF$9999,-1,FALSE)</f>
        <v>#VALUE!</v>
      </c>
      <c r="AL149" s="87" t="e" vm="2">
        <f t="shared" si="48"/>
        <v>#VALUE!</v>
      </c>
      <c r="AM149" s="85">
        <f t="shared" ref="AM149:AM212" si="57">S149+W149</f>
        <v>146</v>
      </c>
      <c r="AN149" s="92">
        <f t="shared" ref="AN149:AN212" si="58">IF(AE149&gt;0, ROUND(AM149/AE149,3),0)</f>
        <v>0.122</v>
      </c>
      <c r="AO149" s="80" t="str">
        <f t="shared" ref="AO149:AO212" si="59">IF($W149&gt;0,IF(AN149&gt;0.8999,"Study 1", "OK"),"OK")</f>
        <v>OK</v>
      </c>
      <c r="AP149" s="86">
        <f t="shared" ref="AP149:AP212" si="60">T149+W149</f>
        <v>154</v>
      </c>
      <c r="AQ149" s="92">
        <f t="shared" ref="AQ149:AQ212" si="61">IF(AG149&gt;0, ROUND(AP149/AG149,3),0)</f>
        <v>0.129</v>
      </c>
      <c r="AR149" s="80" t="str">
        <f t="shared" ref="AR149:AR212" si="62">IF($W149&gt;0,IF(AQ149&gt;0.8999,"Study 1", "OK"),"OK")</f>
        <v>OK</v>
      </c>
      <c r="AS149" s="86">
        <f t="shared" ref="AS149:AS212" si="63">U149+W149</f>
        <v>161</v>
      </c>
      <c r="AT149" s="92">
        <f t="shared" ref="AT149:AT212" si="64">IF(AI149&gt;0, ROUND(AS149/AI149,3),0)</f>
        <v>0.13500000000000001</v>
      </c>
      <c r="AU149" s="93" t="str">
        <f t="shared" ref="AU149:AU212" si="65">IF($W149&gt;0,IF(AT149&gt;0.8999,"Study 1", "OK"),"OK")</f>
        <v>OK</v>
      </c>
      <c r="AV149" s="86">
        <f t="shared" si="49"/>
        <v>0</v>
      </c>
      <c r="AW149" s="92" t="e" vm="2">
        <f t="shared" si="50"/>
        <v>#VALUE!</v>
      </c>
      <c r="AX149" s="94" t="e" vm="2">
        <f t="shared" si="51"/>
        <v>#VALUE!</v>
      </c>
      <c r="AY149" s="79"/>
      <c r="AZ149" s="80"/>
      <c r="BA149" s="84">
        <f t="shared" si="52"/>
        <v>0</v>
      </c>
      <c r="BB149" s="95">
        <f t="shared" si="53"/>
        <v>1</v>
      </c>
      <c r="BC149" s="96" t="e">
        <f>SUMIF(#REF!,#REF!, BB20:BB333)</f>
        <v>#REF!</v>
      </c>
      <c r="BD149" s="96">
        <f t="shared" si="54"/>
        <v>1</v>
      </c>
      <c r="BE149" s="96" t="e">
        <f>SUMIF(#REF!,#REF!, BD20:BD333)</f>
        <v>#REF!</v>
      </c>
      <c r="BF149" s="96">
        <f t="shared" si="55"/>
        <v>0</v>
      </c>
      <c r="BG149" s="96" t="e">
        <f>SUMIF(#REF!,#REF!, BF20:BF333)</f>
        <v>#REF!</v>
      </c>
      <c r="BH149" s="96" t="e" vm="2">
        <f t="shared" si="56"/>
        <v>#VALUE!</v>
      </c>
      <c r="BI149" s="97">
        <f>SUMIF(B20:B333, B149, BH20:BH333)</f>
        <v>0</v>
      </c>
      <c r="BJ149" s="98"/>
      <c r="BK149" s="99"/>
      <c r="BL149" s="100"/>
      <c r="BM149" s="100"/>
      <c r="BN149" s="100"/>
      <c r="BO149" s="100"/>
      <c r="BP149" s="100"/>
      <c r="BQ149" s="100"/>
      <c r="BR149" s="100"/>
      <c r="BS149" s="100"/>
      <c r="BT149" s="100"/>
      <c r="BU149" s="100"/>
      <c r="BV149" s="100"/>
      <c r="BW149" s="100"/>
      <c r="BX149" s="100"/>
      <c r="BY149" s="100"/>
      <c r="BZ149" s="100"/>
      <c r="CA149" s="100"/>
      <c r="CB149" s="100"/>
      <c r="CC149" s="100"/>
      <c r="CD149" s="101"/>
    </row>
    <row r="150" spans="1:82" x14ac:dyDescent="0.25">
      <c r="A150" s="102" t="s">
        <v>345</v>
      </c>
      <c r="B150" s="103"/>
      <c r="C150" s="104" t="s">
        <v>168</v>
      </c>
      <c r="D150" s="104" t="s">
        <v>344</v>
      </c>
      <c r="E150" s="105" t="s">
        <v>166</v>
      </c>
      <c r="F150" s="106" t="s">
        <v>104</v>
      </c>
      <c r="G150" s="107"/>
      <c r="H150" s="108" t="s">
        <v>104</v>
      </c>
      <c r="I150" s="106" t="s">
        <v>3</v>
      </c>
      <c r="J150" s="107" t="s">
        <v>5</v>
      </c>
      <c r="K150" s="109"/>
      <c r="L150" s="110"/>
      <c r="M150" s="111"/>
      <c r="N150" s="112">
        <v>1618</v>
      </c>
      <c r="O150" s="113">
        <v>1717</v>
      </c>
      <c r="P150" s="113">
        <v>1786</v>
      </c>
      <c r="Q150" s="114"/>
      <c r="R150" s="193">
        <v>0.09</v>
      </c>
      <c r="S150" s="112">
        <v>146</v>
      </c>
      <c r="T150" s="113">
        <v>154</v>
      </c>
      <c r="U150" s="113">
        <v>161</v>
      </c>
      <c r="V150" s="114">
        <f t="shared" si="46"/>
        <v>0</v>
      </c>
      <c r="W150" s="116"/>
      <c r="X150" s="117"/>
      <c r="Y150" s="118" t="s">
        <v>80</v>
      </c>
      <c r="Z150" s="107" t="str">
        <f>'[2]Tier 1'!V150</f>
        <v>D</v>
      </c>
      <c r="AA150" s="107"/>
      <c r="AB150" s="107"/>
      <c r="AC150" s="107"/>
      <c r="AD150" s="108"/>
      <c r="AE150" s="112">
        <f>'[2]Tier 1'!W150</f>
        <v>1197</v>
      </c>
      <c r="AF150" s="113"/>
      <c r="AG150" s="113">
        <f>'[2]Tier 1'!X150</f>
        <v>1197</v>
      </c>
      <c r="AH150" s="113"/>
      <c r="AI150" s="113">
        <f>'[2]Tier 1'!Y150</f>
        <v>4761</v>
      </c>
      <c r="AJ150" s="113">
        <f t="shared" si="47"/>
        <v>4284.9000000000005</v>
      </c>
      <c r="AK150" s="113" t="e" vm="1">
        <f>VLOOKUP(A150,[1]_ScenarioData!$B$2:$FF$9999,-1,FALSE)</f>
        <v>#VALUE!</v>
      </c>
      <c r="AL150" s="114" t="e" vm="2">
        <f t="shared" si="48"/>
        <v>#VALUE!</v>
      </c>
      <c r="AM150" s="112">
        <f t="shared" si="57"/>
        <v>146</v>
      </c>
      <c r="AN150" s="119">
        <f t="shared" si="58"/>
        <v>0.122</v>
      </c>
      <c r="AO150" s="107" t="str">
        <f t="shared" si="59"/>
        <v>OK</v>
      </c>
      <c r="AP150" s="113">
        <f t="shared" si="60"/>
        <v>154</v>
      </c>
      <c r="AQ150" s="119">
        <f t="shared" si="61"/>
        <v>0.129</v>
      </c>
      <c r="AR150" s="107" t="str">
        <f t="shared" si="62"/>
        <v>OK</v>
      </c>
      <c r="AS150" s="113">
        <f t="shared" si="63"/>
        <v>161</v>
      </c>
      <c r="AT150" s="119">
        <f t="shared" si="64"/>
        <v>3.4000000000000002E-2</v>
      </c>
      <c r="AU150" s="120" t="str">
        <f t="shared" si="65"/>
        <v>OK</v>
      </c>
      <c r="AV150" s="113">
        <f t="shared" si="49"/>
        <v>0</v>
      </c>
      <c r="AW150" s="119" t="e" vm="2">
        <f t="shared" si="50"/>
        <v>#VALUE!</v>
      </c>
      <c r="AX150" s="121" t="e" vm="2">
        <f t="shared" si="51"/>
        <v>#VALUE!</v>
      </c>
      <c r="AY150" s="106"/>
      <c r="AZ150" s="107"/>
      <c r="BA150" s="111">
        <f t="shared" si="52"/>
        <v>0</v>
      </c>
      <c r="BB150" s="122">
        <f t="shared" si="53"/>
        <v>1</v>
      </c>
      <c r="BC150" s="123" t="e">
        <f>SUMIF(#REF!,#REF!, BB20:BB333)</f>
        <v>#REF!</v>
      </c>
      <c r="BD150" s="123">
        <f t="shared" si="54"/>
        <v>1</v>
      </c>
      <c r="BE150" s="123" t="e">
        <f>SUMIF(#REF!,#REF!, BD20:BD333)</f>
        <v>#REF!</v>
      </c>
      <c r="BF150" s="123">
        <f t="shared" si="55"/>
        <v>0</v>
      </c>
      <c r="BG150" s="123" t="e">
        <f>SUMIF(#REF!,#REF!, BF20:BF333)</f>
        <v>#REF!</v>
      </c>
      <c r="BH150" s="123" t="e" vm="2">
        <f t="shared" si="56"/>
        <v>#VALUE!</v>
      </c>
      <c r="BI150" s="124">
        <f>SUMIF(B20:B333, B150, BH20:BH333)</f>
        <v>0</v>
      </c>
      <c r="BJ150" s="125"/>
      <c r="BK150" s="99"/>
      <c r="BL150" s="100"/>
      <c r="BM150" s="100"/>
      <c r="BN150" s="100"/>
      <c r="BO150" s="100"/>
      <c r="BP150" s="100"/>
      <c r="BQ150" s="100"/>
      <c r="BR150" s="100"/>
      <c r="BS150" s="100"/>
      <c r="BT150" s="100"/>
      <c r="BU150" s="100"/>
      <c r="BV150" s="100"/>
      <c r="BW150" s="100"/>
      <c r="BX150" s="100"/>
      <c r="BY150" s="100"/>
      <c r="BZ150" s="100"/>
      <c r="CA150" s="100"/>
      <c r="CB150" s="100"/>
      <c r="CC150" s="100"/>
      <c r="CD150" s="101"/>
    </row>
    <row r="151" spans="1:82" x14ac:dyDescent="0.25">
      <c r="A151" s="75" t="s">
        <v>346</v>
      </c>
      <c r="B151" s="76"/>
      <c r="C151" s="77" t="s">
        <v>168</v>
      </c>
      <c r="D151" s="77" t="s">
        <v>166</v>
      </c>
      <c r="E151" s="78" t="s">
        <v>111</v>
      </c>
      <c r="F151" s="79" t="s">
        <v>104</v>
      </c>
      <c r="G151" s="80"/>
      <c r="H151" s="81" t="s">
        <v>104</v>
      </c>
      <c r="I151" s="79" t="s">
        <v>3</v>
      </c>
      <c r="J151" s="80" t="s">
        <v>5</v>
      </c>
      <c r="K151" s="82"/>
      <c r="L151" s="83"/>
      <c r="M151" s="84"/>
      <c r="N151" s="85">
        <v>978</v>
      </c>
      <c r="O151" s="86">
        <v>1068</v>
      </c>
      <c r="P151" s="86">
        <v>1128</v>
      </c>
      <c r="Q151" s="87"/>
      <c r="R151" s="192">
        <v>0.09</v>
      </c>
      <c r="S151" s="85">
        <v>88</v>
      </c>
      <c r="T151" s="86">
        <v>96</v>
      </c>
      <c r="U151" s="86">
        <v>102</v>
      </c>
      <c r="V151" s="87">
        <f t="shared" si="46"/>
        <v>0</v>
      </c>
      <c r="W151" s="89"/>
      <c r="X151" s="90"/>
      <c r="Y151" s="91" t="s">
        <v>80</v>
      </c>
      <c r="Z151" s="80" t="str">
        <f>'[2]Tier 1'!V151</f>
        <v>D</v>
      </c>
      <c r="AA151" s="80"/>
      <c r="AB151" s="80"/>
      <c r="AC151" s="80"/>
      <c r="AD151" s="81"/>
      <c r="AE151" s="85">
        <f>'[2]Tier 1'!W151</f>
        <v>1197</v>
      </c>
      <c r="AF151" s="86"/>
      <c r="AG151" s="86">
        <f>'[2]Tier 1'!X151</f>
        <v>1197</v>
      </c>
      <c r="AH151" s="86"/>
      <c r="AI151" s="86">
        <f>'[2]Tier 1'!Y151</f>
        <v>1197</v>
      </c>
      <c r="AJ151" s="86">
        <f t="shared" si="47"/>
        <v>1077.3</v>
      </c>
      <c r="AK151" s="86" t="e" vm="1">
        <f>VLOOKUP(A151,[1]_ScenarioData!$B$2:$FF$9999,-1,FALSE)</f>
        <v>#VALUE!</v>
      </c>
      <c r="AL151" s="87" t="e" vm="2">
        <f t="shared" si="48"/>
        <v>#VALUE!</v>
      </c>
      <c r="AM151" s="85">
        <f t="shared" si="57"/>
        <v>88</v>
      </c>
      <c r="AN151" s="92">
        <f t="shared" si="58"/>
        <v>7.3999999999999996E-2</v>
      </c>
      <c r="AO151" s="80" t="str">
        <f t="shared" si="59"/>
        <v>OK</v>
      </c>
      <c r="AP151" s="86">
        <f t="shared" si="60"/>
        <v>96</v>
      </c>
      <c r="AQ151" s="92">
        <f t="shared" si="61"/>
        <v>0.08</v>
      </c>
      <c r="AR151" s="80" t="str">
        <f t="shared" si="62"/>
        <v>OK</v>
      </c>
      <c r="AS151" s="86">
        <f t="shared" si="63"/>
        <v>102</v>
      </c>
      <c r="AT151" s="92">
        <f t="shared" si="64"/>
        <v>8.5000000000000006E-2</v>
      </c>
      <c r="AU151" s="93" t="str">
        <f t="shared" si="65"/>
        <v>OK</v>
      </c>
      <c r="AV151" s="86">
        <f t="shared" si="49"/>
        <v>0</v>
      </c>
      <c r="AW151" s="92" t="e" vm="2">
        <f t="shared" si="50"/>
        <v>#VALUE!</v>
      </c>
      <c r="AX151" s="94" t="e" vm="2">
        <f t="shared" si="51"/>
        <v>#VALUE!</v>
      </c>
      <c r="AY151" s="79"/>
      <c r="AZ151" s="80"/>
      <c r="BA151" s="84">
        <f t="shared" si="52"/>
        <v>0</v>
      </c>
      <c r="BB151" s="95">
        <f t="shared" si="53"/>
        <v>1</v>
      </c>
      <c r="BC151" s="96" t="e">
        <f>SUMIF(#REF!,#REF!, BB20:BB333)</f>
        <v>#REF!</v>
      </c>
      <c r="BD151" s="96">
        <f t="shared" si="54"/>
        <v>1</v>
      </c>
      <c r="BE151" s="96" t="e">
        <f>SUMIF(#REF!,#REF!, BD20:BD333)</f>
        <v>#REF!</v>
      </c>
      <c r="BF151" s="96">
        <f t="shared" si="55"/>
        <v>0</v>
      </c>
      <c r="BG151" s="96" t="e">
        <f>SUMIF(#REF!,#REF!, BF20:BF333)</f>
        <v>#REF!</v>
      </c>
      <c r="BH151" s="96" t="e" vm="2">
        <f t="shared" si="56"/>
        <v>#VALUE!</v>
      </c>
      <c r="BI151" s="97">
        <f>SUMIF(B20:B333, B151, BH20:BH333)</f>
        <v>0</v>
      </c>
      <c r="BJ151" s="98"/>
      <c r="BK151" s="99"/>
      <c r="BL151" s="100"/>
      <c r="BM151" s="100"/>
      <c r="BN151" s="100"/>
      <c r="BO151" s="100"/>
      <c r="BP151" s="100"/>
      <c r="BQ151" s="100"/>
      <c r="BR151" s="100"/>
      <c r="BS151" s="100"/>
      <c r="BT151" s="100"/>
      <c r="BU151" s="100"/>
      <c r="BV151" s="100"/>
      <c r="BW151" s="100"/>
      <c r="BX151" s="100"/>
      <c r="BY151" s="100"/>
      <c r="BZ151" s="100"/>
      <c r="CA151" s="100"/>
      <c r="CB151" s="100"/>
      <c r="CC151" s="100"/>
      <c r="CD151" s="101"/>
    </row>
    <row r="152" spans="1:82" x14ac:dyDescent="0.25">
      <c r="A152" s="102" t="s">
        <v>347</v>
      </c>
      <c r="B152" s="103"/>
      <c r="C152" s="104" t="s">
        <v>168</v>
      </c>
      <c r="D152" s="104" t="s">
        <v>111</v>
      </c>
      <c r="E152" s="105" t="s">
        <v>348</v>
      </c>
      <c r="F152" s="106" t="s">
        <v>104</v>
      </c>
      <c r="G152" s="107"/>
      <c r="H152" s="108" t="s">
        <v>104</v>
      </c>
      <c r="I152" s="106" t="s">
        <v>3</v>
      </c>
      <c r="J152" s="107" t="s">
        <v>5</v>
      </c>
      <c r="K152" s="109"/>
      <c r="L152" s="110"/>
      <c r="M152" s="111"/>
      <c r="N152" s="112">
        <v>978</v>
      </c>
      <c r="O152" s="113">
        <v>1068</v>
      </c>
      <c r="P152" s="113">
        <v>1128</v>
      </c>
      <c r="Q152" s="114"/>
      <c r="R152" s="193">
        <v>0.09</v>
      </c>
      <c r="S152" s="112">
        <v>88</v>
      </c>
      <c r="T152" s="113">
        <v>96</v>
      </c>
      <c r="U152" s="113">
        <v>102</v>
      </c>
      <c r="V152" s="114">
        <f t="shared" si="46"/>
        <v>0</v>
      </c>
      <c r="W152" s="116"/>
      <c r="X152" s="117"/>
      <c r="Y152" s="118" t="s">
        <v>80</v>
      </c>
      <c r="Z152" s="107" t="str">
        <f>'[2]Tier 1'!V152</f>
        <v>D</v>
      </c>
      <c r="AA152" s="107"/>
      <c r="AB152" s="107"/>
      <c r="AC152" s="107"/>
      <c r="AD152" s="108"/>
      <c r="AE152" s="112">
        <f>'[2]Tier 1'!W152</f>
        <v>1197</v>
      </c>
      <c r="AF152" s="113"/>
      <c r="AG152" s="113">
        <f>'[2]Tier 1'!X152</f>
        <v>1197</v>
      </c>
      <c r="AH152" s="113"/>
      <c r="AI152" s="113">
        <f>'[2]Tier 1'!Y152</f>
        <v>1197</v>
      </c>
      <c r="AJ152" s="113">
        <f t="shared" si="47"/>
        <v>1077.3</v>
      </c>
      <c r="AK152" s="113" t="e" vm="1">
        <f>VLOOKUP(A152,[1]_ScenarioData!$B$2:$FF$9999,-1,FALSE)</f>
        <v>#VALUE!</v>
      </c>
      <c r="AL152" s="114" t="e" vm="2">
        <f t="shared" si="48"/>
        <v>#VALUE!</v>
      </c>
      <c r="AM152" s="112">
        <f t="shared" si="57"/>
        <v>88</v>
      </c>
      <c r="AN152" s="119">
        <f t="shared" si="58"/>
        <v>7.3999999999999996E-2</v>
      </c>
      <c r="AO152" s="107" t="str">
        <f t="shared" si="59"/>
        <v>OK</v>
      </c>
      <c r="AP152" s="113">
        <f t="shared" si="60"/>
        <v>96</v>
      </c>
      <c r="AQ152" s="119">
        <f t="shared" si="61"/>
        <v>0.08</v>
      </c>
      <c r="AR152" s="107" t="str">
        <f t="shared" si="62"/>
        <v>OK</v>
      </c>
      <c r="AS152" s="113">
        <f t="shared" si="63"/>
        <v>102</v>
      </c>
      <c r="AT152" s="119">
        <f t="shared" si="64"/>
        <v>8.5000000000000006E-2</v>
      </c>
      <c r="AU152" s="120" t="str">
        <f t="shared" si="65"/>
        <v>OK</v>
      </c>
      <c r="AV152" s="113">
        <f t="shared" si="49"/>
        <v>0</v>
      </c>
      <c r="AW152" s="119" t="e" vm="2">
        <f t="shared" si="50"/>
        <v>#VALUE!</v>
      </c>
      <c r="AX152" s="121" t="e" vm="2">
        <f t="shared" si="51"/>
        <v>#VALUE!</v>
      </c>
      <c r="AY152" s="106"/>
      <c r="AZ152" s="107"/>
      <c r="BA152" s="111">
        <f t="shared" si="52"/>
        <v>0</v>
      </c>
      <c r="BB152" s="122">
        <f t="shared" si="53"/>
        <v>1</v>
      </c>
      <c r="BC152" s="123" t="e">
        <f>SUMIF(#REF!,#REF!, BB20:BB333)</f>
        <v>#REF!</v>
      </c>
      <c r="BD152" s="123">
        <f t="shared" si="54"/>
        <v>1</v>
      </c>
      <c r="BE152" s="123" t="e">
        <f>SUMIF(#REF!,#REF!, BD20:BD333)</f>
        <v>#REF!</v>
      </c>
      <c r="BF152" s="123">
        <f t="shared" si="55"/>
        <v>0</v>
      </c>
      <c r="BG152" s="123" t="e">
        <f>SUMIF(#REF!,#REF!, BF20:BF333)</f>
        <v>#REF!</v>
      </c>
      <c r="BH152" s="123" t="e" vm="2">
        <f t="shared" si="56"/>
        <v>#VALUE!</v>
      </c>
      <c r="BI152" s="124">
        <f>SUMIF(B20:B333, B152, BH20:BH333)</f>
        <v>0</v>
      </c>
      <c r="BJ152" s="125"/>
      <c r="BK152" s="99"/>
      <c r="BL152" s="100"/>
      <c r="BM152" s="100"/>
      <c r="BN152" s="100"/>
      <c r="BO152" s="100"/>
      <c r="BP152" s="100"/>
      <c r="BQ152" s="100"/>
      <c r="BR152" s="100"/>
      <c r="BS152" s="100"/>
      <c r="BT152" s="100"/>
      <c r="BU152" s="100"/>
      <c r="BV152" s="100"/>
      <c r="BW152" s="100"/>
      <c r="BX152" s="100"/>
      <c r="BY152" s="100"/>
      <c r="BZ152" s="100"/>
      <c r="CA152" s="100"/>
      <c r="CB152" s="100"/>
      <c r="CC152" s="100"/>
      <c r="CD152" s="101"/>
    </row>
    <row r="153" spans="1:82" x14ac:dyDescent="0.25">
      <c r="A153" s="75" t="s">
        <v>349</v>
      </c>
      <c r="B153" s="76"/>
      <c r="C153" s="77" t="s">
        <v>168</v>
      </c>
      <c r="D153" s="77" t="s">
        <v>348</v>
      </c>
      <c r="E153" s="78" t="s">
        <v>335</v>
      </c>
      <c r="F153" s="79" t="s">
        <v>104</v>
      </c>
      <c r="G153" s="80"/>
      <c r="H153" s="81" t="s">
        <v>104</v>
      </c>
      <c r="I153" s="79" t="s">
        <v>3</v>
      </c>
      <c r="J153" s="80" t="s">
        <v>5</v>
      </c>
      <c r="K153" s="82"/>
      <c r="L153" s="83"/>
      <c r="M153" s="84"/>
      <c r="N153" s="85">
        <v>3136</v>
      </c>
      <c r="O153" s="86">
        <v>3431</v>
      </c>
      <c r="P153" s="86">
        <v>3628</v>
      </c>
      <c r="Q153" s="87"/>
      <c r="R153" s="192">
        <v>0.09</v>
      </c>
      <c r="S153" s="85">
        <v>282</v>
      </c>
      <c r="T153" s="86">
        <v>309</v>
      </c>
      <c r="U153" s="86">
        <v>327</v>
      </c>
      <c r="V153" s="87">
        <f t="shared" si="46"/>
        <v>0</v>
      </c>
      <c r="W153" s="89"/>
      <c r="X153" s="90"/>
      <c r="Y153" s="91" t="s">
        <v>80</v>
      </c>
      <c r="Z153" s="80" t="str">
        <f>'[2]Tier 1'!V153</f>
        <v>D</v>
      </c>
      <c r="AA153" s="80"/>
      <c r="AB153" s="80"/>
      <c r="AC153" s="80"/>
      <c r="AD153" s="81"/>
      <c r="AE153" s="85">
        <f>'[2]Tier 1'!W153</f>
        <v>1818</v>
      </c>
      <c r="AF153" s="86"/>
      <c r="AG153" s="86">
        <f>'[2]Tier 1'!X153</f>
        <v>1818</v>
      </c>
      <c r="AH153" s="86"/>
      <c r="AI153" s="86">
        <f>'[2]Tier 1'!Y153</f>
        <v>1818</v>
      </c>
      <c r="AJ153" s="86">
        <f t="shared" si="47"/>
        <v>1636.2</v>
      </c>
      <c r="AK153" s="86" t="e" vm="1">
        <f>VLOOKUP(A153,[1]_ScenarioData!$B$2:$FF$9999,-1,FALSE)</f>
        <v>#VALUE!</v>
      </c>
      <c r="AL153" s="87" t="e" vm="2">
        <f t="shared" si="48"/>
        <v>#VALUE!</v>
      </c>
      <c r="AM153" s="85">
        <f t="shared" si="57"/>
        <v>282</v>
      </c>
      <c r="AN153" s="92">
        <f t="shared" si="58"/>
        <v>0.155</v>
      </c>
      <c r="AO153" s="80" t="str">
        <f t="shared" si="59"/>
        <v>OK</v>
      </c>
      <c r="AP153" s="86">
        <f t="shared" si="60"/>
        <v>309</v>
      </c>
      <c r="AQ153" s="92">
        <f t="shared" si="61"/>
        <v>0.17</v>
      </c>
      <c r="AR153" s="80" t="str">
        <f t="shared" si="62"/>
        <v>OK</v>
      </c>
      <c r="AS153" s="86">
        <f t="shared" si="63"/>
        <v>327</v>
      </c>
      <c r="AT153" s="92">
        <f t="shared" si="64"/>
        <v>0.18</v>
      </c>
      <c r="AU153" s="93" t="str">
        <f t="shared" si="65"/>
        <v>OK</v>
      </c>
      <c r="AV153" s="86">
        <f t="shared" si="49"/>
        <v>0</v>
      </c>
      <c r="AW153" s="92" t="e" vm="2">
        <f t="shared" si="50"/>
        <v>#VALUE!</v>
      </c>
      <c r="AX153" s="94" t="e" vm="2">
        <f t="shared" si="51"/>
        <v>#VALUE!</v>
      </c>
      <c r="AY153" s="79"/>
      <c r="AZ153" s="80"/>
      <c r="BA153" s="84">
        <f t="shared" si="52"/>
        <v>0</v>
      </c>
      <c r="BB153" s="95">
        <f t="shared" si="53"/>
        <v>1</v>
      </c>
      <c r="BC153" s="96" t="e">
        <f>SUMIF(#REF!,#REF!, BB20:BB333)</f>
        <v>#REF!</v>
      </c>
      <c r="BD153" s="96">
        <f t="shared" si="54"/>
        <v>1</v>
      </c>
      <c r="BE153" s="96" t="e">
        <f>SUMIF(#REF!,#REF!, BD20:BD333)</f>
        <v>#REF!</v>
      </c>
      <c r="BF153" s="96">
        <f t="shared" si="55"/>
        <v>0</v>
      </c>
      <c r="BG153" s="96" t="e">
        <f>SUMIF(#REF!,#REF!, BF20:BF333)</f>
        <v>#REF!</v>
      </c>
      <c r="BH153" s="96" t="e" vm="2">
        <f t="shared" si="56"/>
        <v>#VALUE!</v>
      </c>
      <c r="BI153" s="97">
        <f>SUMIF(B20:B333, B153, BH20:BH333)</f>
        <v>0</v>
      </c>
      <c r="BJ153" s="98"/>
      <c r="BK153" s="99"/>
      <c r="BL153" s="100"/>
      <c r="BM153" s="100"/>
      <c r="BN153" s="100"/>
      <c r="BO153" s="100"/>
      <c r="BP153" s="100"/>
      <c r="BQ153" s="100"/>
      <c r="BR153" s="100"/>
      <c r="BS153" s="100"/>
      <c r="BT153" s="100"/>
      <c r="BU153" s="100"/>
      <c r="BV153" s="100"/>
      <c r="BW153" s="100"/>
      <c r="BX153" s="100"/>
      <c r="BY153" s="100"/>
      <c r="BZ153" s="100"/>
      <c r="CA153" s="100"/>
      <c r="CB153" s="100"/>
      <c r="CC153" s="100"/>
      <c r="CD153" s="101"/>
    </row>
    <row r="154" spans="1:82" x14ac:dyDescent="0.25">
      <c r="A154" s="102" t="s">
        <v>350</v>
      </c>
      <c r="B154" s="103"/>
      <c r="C154" s="104" t="s">
        <v>168</v>
      </c>
      <c r="D154" s="104" t="s">
        <v>335</v>
      </c>
      <c r="E154" s="105" t="s">
        <v>351</v>
      </c>
      <c r="F154" s="106" t="s">
        <v>104</v>
      </c>
      <c r="G154" s="107"/>
      <c r="H154" s="108" t="s">
        <v>104</v>
      </c>
      <c r="I154" s="106" t="s">
        <v>3</v>
      </c>
      <c r="J154" s="107" t="s">
        <v>5</v>
      </c>
      <c r="K154" s="109"/>
      <c r="L154" s="110"/>
      <c r="M154" s="111"/>
      <c r="N154" s="112">
        <v>3136</v>
      </c>
      <c r="O154" s="113">
        <v>3431</v>
      </c>
      <c r="P154" s="113">
        <v>3628</v>
      </c>
      <c r="Q154" s="114"/>
      <c r="R154" s="193">
        <v>0.09</v>
      </c>
      <c r="S154" s="112">
        <v>282</v>
      </c>
      <c r="T154" s="113">
        <v>309</v>
      </c>
      <c r="U154" s="113">
        <v>327</v>
      </c>
      <c r="V154" s="114">
        <f t="shared" si="46"/>
        <v>0</v>
      </c>
      <c r="W154" s="116"/>
      <c r="X154" s="117"/>
      <c r="Y154" s="118" t="s">
        <v>80</v>
      </c>
      <c r="Z154" s="107" t="str">
        <f>'[2]Tier 1'!V154</f>
        <v>D</v>
      </c>
      <c r="AA154" s="107"/>
      <c r="AB154" s="107"/>
      <c r="AC154" s="107"/>
      <c r="AD154" s="108"/>
      <c r="AE154" s="112">
        <f>'[2]Tier 1'!W154</f>
        <v>1197</v>
      </c>
      <c r="AF154" s="113"/>
      <c r="AG154" s="113">
        <f>'[2]Tier 1'!X154</f>
        <v>1197</v>
      </c>
      <c r="AH154" s="113"/>
      <c r="AI154" s="113">
        <f>'[2]Tier 1'!Y154</f>
        <v>1197</v>
      </c>
      <c r="AJ154" s="113">
        <f t="shared" si="47"/>
        <v>1077.3</v>
      </c>
      <c r="AK154" s="113" t="e" vm="1">
        <f>VLOOKUP(A154,[1]_ScenarioData!$B$2:$FF$9999,-1,FALSE)</f>
        <v>#VALUE!</v>
      </c>
      <c r="AL154" s="114" t="e" vm="2">
        <f t="shared" si="48"/>
        <v>#VALUE!</v>
      </c>
      <c r="AM154" s="112">
        <f t="shared" si="57"/>
        <v>282</v>
      </c>
      <c r="AN154" s="119">
        <f t="shared" si="58"/>
        <v>0.23599999999999999</v>
      </c>
      <c r="AO154" s="107" t="str">
        <f t="shared" si="59"/>
        <v>OK</v>
      </c>
      <c r="AP154" s="113">
        <f t="shared" si="60"/>
        <v>309</v>
      </c>
      <c r="AQ154" s="119">
        <f t="shared" si="61"/>
        <v>0.25800000000000001</v>
      </c>
      <c r="AR154" s="107" t="str">
        <f t="shared" si="62"/>
        <v>OK</v>
      </c>
      <c r="AS154" s="113">
        <f t="shared" si="63"/>
        <v>327</v>
      </c>
      <c r="AT154" s="119">
        <f t="shared" si="64"/>
        <v>0.27300000000000002</v>
      </c>
      <c r="AU154" s="120" t="str">
        <f t="shared" si="65"/>
        <v>OK</v>
      </c>
      <c r="AV154" s="113">
        <f t="shared" si="49"/>
        <v>0</v>
      </c>
      <c r="AW154" s="119" t="e" vm="2">
        <f t="shared" si="50"/>
        <v>#VALUE!</v>
      </c>
      <c r="AX154" s="121" t="e" vm="2">
        <f t="shared" si="51"/>
        <v>#VALUE!</v>
      </c>
      <c r="AY154" s="106"/>
      <c r="AZ154" s="107"/>
      <c r="BA154" s="111">
        <f t="shared" si="52"/>
        <v>0</v>
      </c>
      <c r="BB154" s="122">
        <f t="shared" si="53"/>
        <v>1</v>
      </c>
      <c r="BC154" s="123" t="e">
        <f>SUMIF(#REF!,#REF!, BB20:BB333)</f>
        <v>#REF!</v>
      </c>
      <c r="BD154" s="123">
        <f t="shared" si="54"/>
        <v>1</v>
      </c>
      <c r="BE154" s="123" t="e">
        <f>SUMIF(#REF!,#REF!, BD20:BD333)</f>
        <v>#REF!</v>
      </c>
      <c r="BF154" s="123">
        <f t="shared" si="55"/>
        <v>0</v>
      </c>
      <c r="BG154" s="123" t="e">
        <f>SUMIF(#REF!,#REF!, BF20:BF333)</f>
        <v>#REF!</v>
      </c>
      <c r="BH154" s="123" t="e" vm="2">
        <f t="shared" si="56"/>
        <v>#VALUE!</v>
      </c>
      <c r="BI154" s="124">
        <f>SUMIF(B20:B333, B154, BH20:BH333)</f>
        <v>0</v>
      </c>
      <c r="BJ154" s="125"/>
      <c r="BK154" s="99"/>
      <c r="BL154" s="100"/>
      <c r="BM154" s="100"/>
      <c r="BN154" s="100"/>
      <c r="BO154" s="100"/>
      <c r="BP154" s="100"/>
      <c r="BQ154" s="100"/>
      <c r="BR154" s="100"/>
      <c r="BS154" s="100"/>
      <c r="BT154" s="100"/>
      <c r="BU154" s="100"/>
      <c r="BV154" s="100"/>
      <c r="BW154" s="100"/>
      <c r="BX154" s="100"/>
      <c r="BY154" s="100"/>
      <c r="BZ154" s="100"/>
      <c r="CA154" s="100"/>
      <c r="CB154" s="100"/>
      <c r="CC154" s="100"/>
      <c r="CD154" s="101"/>
    </row>
    <row r="155" spans="1:82" x14ac:dyDescent="0.25">
      <c r="A155" s="75" t="s">
        <v>352</v>
      </c>
      <c r="B155" s="76"/>
      <c r="C155" s="77" t="s">
        <v>168</v>
      </c>
      <c r="D155" s="77" t="s">
        <v>351</v>
      </c>
      <c r="E155" s="78" t="s">
        <v>353</v>
      </c>
      <c r="F155" s="79" t="s">
        <v>104</v>
      </c>
      <c r="G155" s="80"/>
      <c r="H155" s="81" t="s">
        <v>104</v>
      </c>
      <c r="I155" s="79" t="s">
        <v>3</v>
      </c>
      <c r="J155" s="80" t="s">
        <v>5</v>
      </c>
      <c r="K155" s="82"/>
      <c r="L155" s="83"/>
      <c r="M155" s="84"/>
      <c r="N155" s="85">
        <v>3136</v>
      </c>
      <c r="O155" s="86">
        <v>3431</v>
      </c>
      <c r="P155" s="86">
        <v>3628</v>
      </c>
      <c r="Q155" s="87"/>
      <c r="R155" s="192">
        <v>0.09</v>
      </c>
      <c r="S155" s="85">
        <v>282</v>
      </c>
      <c r="T155" s="86">
        <v>309</v>
      </c>
      <c r="U155" s="86">
        <v>327</v>
      </c>
      <c r="V155" s="87">
        <f t="shared" si="46"/>
        <v>0</v>
      </c>
      <c r="W155" s="89"/>
      <c r="X155" s="90"/>
      <c r="Y155" s="91" t="s">
        <v>80</v>
      </c>
      <c r="Z155" s="80" t="str">
        <f>'[2]Tier 1'!V155</f>
        <v>D</v>
      </c>
      <c r="AA155" s="80"/>
      <c r="AB155" s="80"/>
      <c r="AC155" s="80"/>
      <c r="AD155" s="81"/>
      <c r="AE155" s="85">
        <f>'[2]Tier 1'!W155</f>
        <v>1197</v>
      </c>
      <c r="AF155" s="86"/>
      <c r="AG155" s="86">
        <f>'[2]Tier 1'!X155</f>
        <v>1197</v>
      </c>
      <c r="AH155" s="86"/>
      <c r="AI155" s="86">
        <f>'[2]Tier 1'!Y155</f>
        <v>1197</v>
      </c>
      <c r="AJ155" s="86">
        <f t="shared" si="47"/>
        <v>1077.3</v>
      </c>
      <c r="AK155" s="86" t="e" vm="1">
        <f>VLOOKUP(A155,[1]_ScenarioData!$B$2:$FF$9999,-1,FALSE)</f>
        <v>#VALUE!</v>
      </c>
      <c r="AL155" s="87" t="e" vm="2">
        <f t="shared" si="48"/>
        <v>#VALUE!</v>
      </c>
      <c r="AM155" s="85">
        <f t="shared" si="57"/>
        <v>282</v>
      </c>
      <c r="AN155" s="92">
        <f t="shared" si="58"/>
        <v>0.23599999999999999</v>
      </c>
      <c r="AO155" s="80" t="str">
        <f t="shared" si="59"/>
        <v>OK</v>
      </c>
      <c r="AP155" s="86">
        <f t="shared" si="60"/>
        <v>309</v>
      </c>
      <c r="AQ155" s="92">
        <f t="shared" si="61"/>
        <v>0.25800000000000001</v>
      </c>
      <c r="AR155" s="80" t="str">
        <f t="shared" si="62"/>
        <v>OK</v>
      </c>
      <c r="AS155" s="86">
        <f t="shared" si="63"/>
        <v>327</v>
      </c>
      <c r="AT155" s="92">
        <f t="shared" si="64"/>
        <v>0.27300000000000002</v>
      </c>
      <c r="AU155" s="93" t="str">
        <f t="shared" si="65"/>
        <v>OK</v>
      </c>
      <c r="AV155" s="86">
        <f t="shared" si="49"/>
        <v>0</v>
      </c>
      <c r="AW155" s="92" t="e" vm="2">
        <f t="shared" si="50"/>
        <v>#VALUE!</v>
      </c>
      <c r="AX155" s="94" t="e" vm="2">
        <f t="shared" si="51"/>
        <v>#VALUE!</v>
      </c>
      <c r="AY155" s="79"/>
      <c r="AZ155" s="80"/>
      <c r="BA155" s="84">
        <f t="shared" si="52"/>
        <v>0</v>
      </c>
      <c r="BB155" s="95">
        <f t="shared" si="53"/>
        <v>1</v>
      </c>
      <c r="BC155" s="96" t="e">
        <f>SUMIF(#REF!,#REF!, BB20:BB333)</f>
        <v>#REF!</v>
      </c>
      <c r="BD155" s="96">
        <f t="shared" si="54"/>
        <v>1</v>
      </c>
      <c r="BE155" s="96" t="e">
        <f>SUMIF(#REF!,#REF!, BD20:BD333)</f>
        <v>#REF!</v>
      </c>
      <c r="BF155" s="96">
        <f t="shared" si="55"/>
        <v>0</v>
      </c>
      <c r="BG155" s="96" t="e">
        <f>SUMIF(#REF!,#REF!, BF20:BF333)</f>
        <v>#REF!</v>
      </c>
      <c r="BH155" s="96" t="e" vm="2">
        <f t="shared" si="56"/>
        <v>#VALUE!</v>
      </c>
      <c r="BI155" s="97">
        <f>SUMIF(B20:B333, B155, BH20:BH333)</f>
        <v>0</v>
      </c>
      <c r="BJ155" s="98"/>
      <c r="BK155" s="99"/>
      <c r="BL155" s="100"/>
      <c r="BM155" s="100"/>
      <c r="BN155" s="100"/>
      <c r="BO155" s="100"/>
      <c r="BP155" s="100"/>
      <c r="BQ155" s="100"/>
      <c r="BR155" s="100"/>
      <c r="BS155" s="100"/>
      <c r="BT155" s="100"/>
      <c r="BU155" s="100"/>
      <c r="BV155" s="100"/>
      <c r="BW155" s="100"/>
      <c r="BX155" s="100"/>
      <c r="BY155" s="100"/>
      <c r="BZ155" s="100"/>
      <c r="CA155" s="100"/>
      <c r="CB155" s="100"/>
      <c r="CC155" s="100"/>
      <c r="CD155" s="101"/>
    </row>
    <row r="156" spans="1:82" x14ac:dyDescent="0.25">
      <c r="A156" s="102" t="s">
        <v>354</v>
      </c>
      <c r="B156" s="103"/>
      <c r="C156" s="104" t="s">
        <v>156</v>
      </c>
      <c r="D156" s="104" t="s">
        <v>111</v>
      </c>
      <c r="E156" s="105" t="s">
        <v>355</v>
      </c>
      <c r="F156" s="106" t="s">
        <v>104</v>
      </c>
      <c r="G156" s="107"/>
      <c r="H156" s="108" t="s">
        <v>104</v>
      </c>
      <c r="I156" s="106" t="s">
        <v>5</v>
      </c>
      <c r="J156" s="107" t="s">
        <v>5</v>
      </c>
      <c r="K156" s="109"/>
      <c r="L156" s="110"/>
      <c r="M156" s="111"/>
      <c r="N156" s="112">
        <v>3675</v>
      </c>
      <c r="O156" s="113">
        <v>4020</v>
      </c>
      <c r="P156" s="113">
        <v>4250</v>
      </c>
      <c r="Q156" s="114"/>
      <c r="R156" s="193">
        <v>0.09</v>
      </c>
      <c r="S156" s="112">
        <v>331</v>
      </c>
      <c r="T156" s="113">
        <v>362</v>
      </c>
      <c r="U156" s="113">
        <v>383</v>
      </c>
      <c r="V156" s="114">
        <f t="shared" si="46"/>
        <v>0</v>
      </c>
      <c r="W156" s="116"/>
      <c r="X156" s="117"/>
      <c r="Y156" s="118" t="s">
        <v>80</v>
      </c>
      <c r="Z156" s="107" t="str">
        <f>'[2]Tier 1'!V156</f>
        <v>D</v>
      </c>
      <c r="AA156" s="107"/>
      <c r="AB156" s="107"/>
      <c r="AC156" s="107"/>
      <c r="AD156" s="108"/>
      <c r="AE156" s="112">
        <f>'[2]Tier 1'!W156</f>
        <v>1962</v>
      </c>
      <c r="AF156" s="113"/>
      <c r="AG156" s="113">
        <f>'[2]Tier 1'!X156</f>
        <v>1962</v>
      </c>
      <c r="AH156" s="113"/>
      <c r="AI156" s="113">
        <f>'[2]Tier 1'!Y156</f>
        <v>1962</v>
      </c>
      <c r="AJ156" s="113">
        <f t="shared" si="47"/>
        <v>1765.8</v>
      </c>
      <c r="AK156" s="113" t="e" vm="1">
        <f>VLOOKUP(A156,[1]_ScenarioData!$B$2:$FF$9999,-1,FALSE)</f>
        <v>#VALUE!</v>
      </c>
      <c r="AL156" s="114" t="e" vm="2">
        <f t="shared" si="48"/>
        <v>#VALUE!</v>
      </c>
      <c r="AM156" s="112">
        <f t="shared" si="57"/>
        <v>331</v>
      </c>
      <c r="AN156" s="119">
        <f t="shared" si="58"/>
        <v>0.16900000000000001</v>
      </c>
      <c r="AO156" s="107" t="str">
        <f t="shared" si="59"/>
        <v>OK</v>
      </c>
      <c r="AP156" s="113">
        <f t="shared" si="60"/>
        <v>362</v>
      </c>
      <c r="AQ156" s="119">
        <f t="shared" si="61"/>
        <v>0.185</v>
      </c>
      <c r="AR156" s="107" t="str">
        <f t="shared" si="62"/>
        <v>OK</v>
      </c>
      <c r="AS156" s="113">
        <f t="shared" si="63"/>
        <v>383</v>
      </c>
      <c r="AT156" s="119">
        <f t="shared" si="64"/>
        <v>0.19500000000000001</v>
      </c>
      <c r="AU156" s="120" t="str">
        <f t="shared" si="65"/>
        <v>OK</v>
      </c>
      <c r="AV156" s="113">
        <f t="shared" si="49"/>
        <v>0</v>
      </c>
      <c r="AW156" s="119" t="e" vm="2">
        <f t="shared" si="50"/>
        <v>#VALUE!</v>
      </c>
      <c r="AX156" s="121" t="e" vm="2">
        <f t="shared" si="51"/>
        <v>#VALUE!</v>
      </c>
      <c r="AY156" s="106"/>
      <c r="AZ156" s="107"/>
      <c r="BA156" s="111">
        <f t="shared" si="52"/>
        <v>0</v>
      </c>
      <c r="BB156" s="122">
        <f t="shared" si="53"/>
        <v>1</v>
      </c>
      <c r="BC156" s="123" t="e">
        <f>SUMIF(#REF!,#REF!, BB20:BB333)</f>
        <v>#REF!</v>
      </c>
      <c r="BD156" s="123">
        <f t="shared" si="54"/>
        <v>1</v>
      </c>
      <c r="BE156" s="123" t="e">
        <f>SUMIF(#REF!,#REF!, BD20:BD333)</f>
        <v>#REF!</v>
      </c>
      <c r="BF156" s="123">
        <f t="shared" si="55"/>
        <v>0</v>
      </c>
      <c r="BG156" s="123" t="e">
        <f>SUMIF(#REF!,#REF!, BF20:BF333)</f>
        <v>#REF!</v>
      </c>
      <c r="BH156" s="123" t="e" vm="2">
        <f t="shared" si="56"/>
        <v>#VALUE!</v>
      </c>
      <c r="BI156" s="124">
        <f>SUMIF(B20:B333, B156, BH20:BH333)</f>
        <v>0</v>
      </c>
      <c r="BJ156" s="125"/>
      <c r="BK156" s="99"/>
      <c r="BL156" s="100"/>
      <c r="BM156" s="100"/>
      <c r="BN156" s="100"/>
      <c r="BO156" s="100"/>
      <c r="BP156" s="100"/>
      <c r="BQ156" s="100"/>
      <c r="BR156" s="100"/>
      <c r="BS156" s="100"/>
      <c r="BT156" s="100"/>
      <c r="BU156" s="100"/>
      <c r="BV156" s="100"/>
      <c r="BW156" s="100"/>
      <c r="BX156" s="100"/>
      <c r="BY156" s="100"/>
      <c r="BZ156" s="100"/>
      <c r="CA156" s="100"/>
      <c r="CB156" s="100"/>
      <c r="CC156" s="100"/>
      <c r="CD156" s="101"/>
    </row>
    <row r="157" spans="1:82" x14ac:dyDescent="0.25">
      <c r="A157" s="75" t="s">
        <v>356</v>
      </c>
      <c r="B157" s="76"/>
      <c r="C157" s="77" t="s">
        <v>156</v>
      </c>
      <c r="D157" s="77" t="s">
        <v>355</v>
      </c>
      <c r="E157" s="78" t="s">
        <v>357</v>
      </c>
      <c r="F157" s="79" t="s">
        <v>104</v>
      </c>
      <c r="G157" s="80"/>
      <c r="H157" s="81" t="s">
        <v>104</v>
      </c>
      <c r="I157" s="79" t="s">
        <v>5</v>
      </c>
      <c r="J157" s="80" t="s">
        <v>5</v>
      </c>
      <c r="K157" s="82"/>
      <c r="L157" s="83"/>
      <c r="M157" s="84"/>
      <c r="N157" s="85">
        <v>196</v>
      </c>
      <c r="O157" s="86">
        <v>208</v>
      </c>
      <c r="P157" s="86">
        <v>216</v>
      </c>
      <c r="Q157" s="87"/>
      <c r="R157" s="192">
        <v>0.09</v>
      </c>
      <c r="S157" s="85">
        <v>18</v>
      </c>
      <c r="T157" s="86">
        <v>19</v>
      </c>
      <c r="U157" s="86">
        <v>19</v>
      </c>
      <c r="V157" s="87">
        <f t="shared" si="46"/>
        <v>0</v>
      </c>
      <c r="W157" s="89"/>
      <c r="X157" s="90"/>
      <c r="Y157" s="91" t="s">
        <v>80</v>
      </c>
      <c r="Z157" s="80" t="str">
        <f>'[2]Tier 1'!V157</f>
        <v>D</v>
      </c>
      <c r="AA157" s="80"/>
      <c r="AB157" s="80"/>
      <c r="AC157" s="80"/>
      <c r="AD157" s="81"/>
      <c r="AE157" s="85">
        <f>'[2]Tier 1'!W157</f>
        <v>1962</v>
      </c>
      <c r="AF157" s="86"/>
      <c r="AG157" s="86">
        <f>'[2]Tier 1'!X157</f>
        <v>1962</v>
      </c>
      <c r="AH157" s="86"/>
      <c r="AI157" s="86">
        <f>'[2]Tier 1'!Y157</f>
        <v>1962</v>
      </c>
      <c r="AJ157" s="86">
        <f t="shared" si="47"/>
        <v>1765.8</v>
      </c>
      <c r="AK157" s="86" t="e" vm="1">
        <f>VLOOKUP(A157,[1]_ScenarioData!$B$2:$FF$9999,-1,FALSE)</f>
        <v>#VALUE!</v>
      </c>
      <c r="AL157" s="87" t="e" vm="2">
        <f t="shared" si="48"/>
        <v>#VALUE!</v>
      </c>
      <c r="AM157" s="85">
        <f t="shared" si="57"/>
        <v>18</v>
      </c>
      <c r="AN157" s="92">
        <f t="shared" si="58"/>
        <v>8.9999999999999993E-3</v>
      </c>
      <c r="AO157" s="80" t="str">
        <f t="shared" si="59"/>
        <v>OK</v>
      </c>
      <c r="AP157" s="86">
        <f t="shared" si="60"/>
        <v>19</v>
      </c>
      <c r="AQ157" s="92">
        <f t="shared" si="61"/>
        <v>0.01</v>
      </c>
      <c r="AR157" s="80" t="str">
        <f t="shared" si="62"/>
        <v>OK</v>
      </c>
      <c r="AS157" s="86">
        <f t="shared" si="63"/>
        <v>19</v>
      </c>
      <c r="AT157" s="92">
        <f t="shared" si="64"/>
        <v>0.01</v>
      </c>
      <c r="AU157" s="93" t="str">
        <f t="shared" si="65"/>
        <v>OK</v>
      </c>
      <c r="AV157" s="86">
        <f t="shared" si="49"/>
        <v>0</v>
      </c>
      <c r="AW157" s="92" t="e" vm="2">
        <f t="shared" si="50"/>
        <v>#VALUE!</v>
      </c>
      <c r="AX157" s="94" t="e" vm="2">
        <f t="shared" si="51"/>
        <v>#VALUE!</v>
      </c>
      <c r="AY157" s="79"/>
      <c r="AZ157" s="80"/>
      <c r="BA157" s="84">
        <f t="shared" si="52"/>
        <v>0</v>
      </c>
      <c r="BB157" s="95">
        <f t="shared" si="53"/>
        <v>1</v>
      </c>
      <c r="BC157" s="96" t="e">
        <f>SUMIF(#REF!,#REF!, BB20:BB333)</f>
        <v>#REF!</v>
      </c>
      <c r="BD157" s="96">
        <f t="shared" si="54"/>
        <v>1</v>
      </c>
      <c r="BE157" s="96" t="e">
        <f>SUMIF(#REF!,#REF!, BD20:BD333)</f>
        <v>#REF!</v>
      </c>
      <c r="BF157" s="96">
        <f t="shared" si="55"/>
        <v>0</v>
      </c>
      <c r="BG157" s="96" t="e">
        <f>SUMIF(#REF!,#REF!, BF20:BF333)</f>
        <v>#REF!</v>
      </c>
      <c r="BH157" s="96" t="e" vm="2">
        <f t="shared" si="56"/>
        <v>#VALUE!</v>
      </c>
      <c r="BI157" s="97">
        <f>SUMIF(B20:B333, B157, BH20:BH333)</f>
        <v>0</v>
      </c>
      <c r="BJ157" s="98"/>
      <c r="BK157" s="99"/>
      <c r="BL157" s="100"/>
      <c r="BM157" s="100"/>
      <c r="BN157" s="100"/>
      <c r="BO157" s="100"/>
      <c r="BP157" s="100"/>
      <c r="BQ157" s="100"/>
      <c r="BR157" s="100"/>
      <c r="BS157" s="100"/>
      <c r="BT157" s="100"/>
      <c r="BU157" s="100"/>
      <c r="BV157" s="100"/>
      <c r="BW157" s="100"/>
      <c r="BX157" s="100"/>
      <c r="BY157" s="100"/>
      <c r="BZ157" s="100"/>
      <c r="CA157" s="100"/>
      <c r="CB157" s="100"/>
      <c r="CC157" s="100"/>
      <c r="CD157" s="101"/>
    </row>
    <row r="158" spans="1:82" x14ac:dyDescent="0.25">
      <c r="A158" s="102" t="s">
        <v>358</v>
      </c>
      <c r="B158" s="103"/>
      <c r="C158" s="104" t="s">
        <v>156</v>
      </c>
      <c r="D158" s="104" t="s">
        <v>357</v>
      </c>
      <c r="E158" s="105" t="s">
        <v>359</v>
      </c>
      <c r="F158" s="106" t="s">
        <v>104</v>
      </c>
      <c r="G158" s="107"/>
      <c r="H158" s="108" t="s">
        <v>104</v>
      </c>
      <c r="I158" s="106" t="s">
        <v>5</v>
      </c>
      <c r="J158" s="107" t="s">
        <v>5</v>
      </c>
      <c r="K158" s="109"/>
      <c r="L158" s="110"/>
      <c r="M158" s="111"/>
      <c r="N158" s="112">
        <v>196</v>
      </c>
      <c r="O158" s="113">
        <v>208</v>
      </c>
      <c r="P158" s="113">
        <v>216</v>
      </c>
      <c r="Q158" s="114"/>
      <c r="R158" s="193">
        <v>0.09</v>
      </c>
      <c r="S158" s="112">
        <v>18</v>
      </c>
      <c r="T158" s="113">
        <v>19</v>
      </c>
      <c r="U158" s="113">
        <v>19</v>
      </c>
      <c r="V158" s="114">
        <f t="shared" si="46"/>
        <v>0</v>
      </c>
      <c r="W158" s="116"/>
      <c r="X158" s="117"/>
      <c r="Y158" s="118" t="s">
        <v>80</v>
      </c>
      <c r="Z158" s="107" t="str">
        <f>'[2]Tier 1'!V158</f>
        <v>D</v>
      </c>
      <c r="AA158" s="107"/>
      <c r="AB158" s="107"/>
      <c r="AC158" s="107"/>
      <c r="AD158" s="108"/>
      <c r="AE158" s="112">
        <f>'[2]Tier 1'!W158</f>
        <v>1962</v>
      </c>
      <c r="AF158" s="113"/>
      <c r="AG158" s="113">
        <f>'[2]Tier 1'!X158</f>
        <v>1962</v>
      </c>
      <c r="AH158" s="113"/>
      <c r="AI158" s="113">
        <f>'[2]Tier 1'!Y158</f>
        <v>1962</v>
      </c>
      <c r="AJ158" s="113">
        <f t="shared" si="47"/>
        <v>1765.8</v>
      </c>
      <c r="AK158" s="113" t="e" vm="1">
        <f>VLOOKUP(A158,[1]_ScenarioData!$B$2:$FF$9999,-1,FALSE)</f>
        <v>#VALUE!</v>
      </c>
      <c r="AL158" s="114" t="e" vm="2">
        <f t="shared" si="48"/>
        <v>#VALUE!</v>
      </c>
      <c r="AM158" s="112">
        <f t="shared" si="57"/>
        <v>18</v>
      </c>
      <c r="AN158" s="119">
        <f t="shared" si="58"/>
        <v>8.9999999999999993E-3</v>
      </c>
      <c r="AO158" s="107" t="str">
        <f t="shared" si="59"/>
        <v>OK</v>
      </c>
      <c r="AP158" s="113">
        <f t="shared" si="60"/>
        <v>19</v>
      </c>
      <c r="AQ158" s="119">
        <f t="shared" si="61"/>
        <v>0.01</v>
      </c>
      <c r="AR158" s="107" t="str">
        <f t="shared" si="62"/>
        <v>OK</v>
      </c>
      <c r="AS158" s="113">
        <f t="shared" si="63"/>
        <v>19</v>
      </c>
      <c r="AT158" s="119">
        <f t="shared" si="64"/>
        <v>0.01</v>
      </c>
      <c r="AU158" s="120" t="str">
        <f t="shared" si="65"/>
        <v>OK</v>
      </c>
      <c r="AV158" s="113">
        <f t="shared" si="49"/>
        <v>0</v>
      </c>
      <c r="AW158" s="119" t="e" vm="2">
        <f t="shared" si="50"/>
        <v>#VALUE!</v>
      </c>
      <c r="AX158" s="121" t="e" vm="2">
        <f t="shared" si="51"/>
        <v>#VALUE!</v>
      </c>
      <c r="AY158" s="106"/>
      <c r="AZ158" s="107"/>
      <c r="BA158" s="111">
        <f t="shared" si="52"/>
        <v>0</v>
      </c>
      <c r="BB158" s="122">
        <f t="shared" si="53"/>
        <v>1</v>
      </c>
      <c r="BC158" s="123" t="e">
        <f>SUMIF(#REF!,#REF!, BB20:BB333)</f>
        <v>#REF!</v>
      </c>
      <c r="BD158" s="123">
        <f t="shared" si="54"/>
        <v>1</v>
      </c>
      <c r="BE158" s="123" t="e">
        <f>SUMIF(#REF!,#REF!, BD20:BD333)</f>
        <v>#REF!</v>
      </c>
      <c r="BF158" s="123">
        <f t="shared" si="55"/>
        <v>0</v>
      </c>
      <c r="BG158" s="123" t="e">
        <f>SUMIF(#REF!,#REF!, BF20:BF333)</f>
        <v>#REF!</v>
      </c>
      <c r="BH158" s="123" t="e" vm="2">
        <f t="shared" si="56"/>
        <v>#VALUE!</v>
      </c>
      <c r="BI158" s="124">
        <f>SUMIF(B20:B333, B158, BH20:BH333)</f>
        <v>0</v>
      </c>
      <c r="BJ158" s="125"/>
      <c r="BK158" s="99"/>
      <c r="BL158" s="100"/>
      <c r="BM158" s="100"/>
      <c r="BN158" s="100"/>
      <c r="BO158" s="100"/>
      <c r="BP158" s="100"/>
      <c r="BQ158" s="100"/>
      <c r="BR158" s="100"/>
      <c r="BS158" s="100"/>
      <c r="BT158" s="100"/>
      <c r="BU158" s="100"/>
      <c r="BV158" s="100"/>
      <c r="BW158" s="100"/>
      <c r="BX158" s="100"/>
      <c r="BY158" s="100"/>
      <c r="BZ158" s="100"/>
      <c r="CA158" s="100"/>
      <c r="CB158" s="100"/>
      <c r="CC158" s="100"/>
      <c r="CD158" s="101"/>
    </row>
    <row r="159" spans="1:82" x14ac:dyDescent="0.25">
      <c r="A159" s="75" t="s">
        <v>360</v>
      </c>
      <c r="B159" s="76"/>
      <c r="C159" s="77" t="s">
        <v>156</v>
      </c>
      <c r="D159" s="77" t="s">
        <v>359</v>
      </c>
      <c r="E159" s="78" t="s">
        <v>361</v>
      </c>
      <c r="F159" s="79" t="s">
        <v>104</v>
      </c>
      <c r="G159" s="80"/>
      <c r="H159" s="81" t="s">
        <v>104</v>
      </c>
      <c r="I159" s="79" t="s">
        <v>5</v>
      </c>
      <c r="J159" s="80" t="s">
        <v>5</v>
      </c>
      <c r="K159" s="82"/>
      <c r="L159" s="83"/>
      <c r="M159" s="84"/>
      <c r="N159" s="85">
        <v>1765</v>
      </c>
      <c r="O159" s="86">
        <v>1873</v>
      </c>
      <c r="P159" s="86">
        <v>1948</v>
      </c>
      <c r="Q159" s="87"/>
      <c r="R159" s="192">
        <v>0.09</v>
      </c>
      <c r="S159" s="85">
        <v>159</v>
      </c>
      <c r="T159" s="86">
        <v>169</v>
      </c>
      <c r="U159" s="86">
        <v>175</v>
      </c>
      <c r="V159" s="87">
        <f t="shared" si="46"/>
        <v>0</v>
      </c>
      <c r="W159" s="89"/>
      <c r="X159" s="90"/>
      <c r="Y159" s="91" t="s">
        <v>80</v>
      </c>
      <c r="Z159" s="80" t="str">
        <f>'[2]Tier 1'!V159</f>
        <v>D</v>
      </c>
      <c r="AA159" s="80"/>
      <c r="AB159" s="80"/>
      <c r="AC159" s="80"/>
      <c r="AD159" s="81"/>
      <c r="AE159" s="85">
        <f>'[2]Tier 1'!W159</f>
        <v>1818</v>
      </c>
      <c r="AF159" s="86"/>
      <c r="AG159" s="86">
        <f>'[2]Tier 1'!X159</f>
        <v>1818</v>
      </c>
      <c r="AH159" s="86"/>
      <c r="AI159" s="86">
        <f>'[2]Tier 1'!Y159</f>
        <v>1818</v>
      </c>
      <c r="AJ159" s="86">
        <f t="shared" si="47"/>
        <v>1636.2</v>
      </c>
      <c r="AK159" s="86" t="e" vm="1">
        <f>VLOOKUP(A159,[1]_ScenarioData!$B$2:$FF$9999,-1,FALSE)</f>
        <v>#VALUE!</v>
      </c>
      <c r="AL159" s="87" t="e" vm="2">
        <f t="shared" si="48"/>
        <v>#VALUE!</v>
      </c>
      <c r="AM159" s="85">
        <f t="shared" si="57"/>
        <v>159</v>
      </c>
      <c r="AN159" s="92">
        <f t="shared" si="58"/>
        <v>8.6999999999999994E-2</v>
      </c>
      <c r="AO159" s="80" t="str">
        <f t="shared" si="59"/>
        <v>OK</v>
      </c>
      <c r="AP159" s="86">
        <f t="shared" si="60"/>
        <v>169</v>
      </c>
      <c r="AQ159" s="92">
        <f t="shared" si="61"/>
        <v>9.2999999999999999E-2</v>
      </c>
      <c r="AR159" s="80" t="str">
        <f t="shared" si="62"/>
        <v>OK</v>
      </c>
      <c r="AS159" s="86">
        <f t="shared" si="63"/>
        <v>175</v>
      </c>
      <c r="AT159" s="92">
        <f t="shared" si="64"/>
        <v>9.6000000000000002E-2</v>
      </c>
      <c r="AU159" s="93" t="str">
        <f t="shared" si="65"/>
        <v>OK</v>
      </c>
      <c r="AV159" s="86">
        <f t="shared" si="49"/>
        <v>0</v>
      </c>
      <c r="AW159" s="92" t="e" vm="2">
        <f t="shared" si="50"/>
        <v>#VALUE!</v>
      </c>
      <c r="AX159" s="94" t="e" vm="2">
        <f t="shared" si="51"/>
        <v>#VALUE!</v>
      </c>
      <c r="AY159" s="79"/>
      <c r="AZ159" s="80"/>
      <c r="BA159" s="84">
        <f t="shared" si="52"/>
        <v>0</v>
      </c>
      <c r="BB159" s="95">
        <f t="shared" si="53"/>
        <v>1</v>
      </c>
      <c r="BC159" s="96" t="e">
        <f>SUMIF(#REF!,#REF!, BB20:BB333)</f>
        <v>#REF!</v>
      </c>
      <c r="BD159" s="96">
        <f t="shared" si="54"/>
        <v>1</v>
      </c>
      <c r="BE159" s="96" t="e">
        <f>SUMIF(#REF!,#REF!, BD20:BD333)</f>
        <v>#REF!</v>
      </c>
      <c r="BF159" s="96">
        <f t="shared" si="55"/>
        <v>0</v>
      </c>
      <c r="BG159" s="96" t="e">
        <f>SUMIF(#REF!,#REF!, BF20:BF333)</f>
        <v>#REF!</v>
      </c>
      <c r="BH159" s="96" t="e" vm="2">
        <f t="shared" si="56"/>
        <v>#VALUE!</v>
      </c>
      <c r="BI159" s="97">
        <f>SUMIF(B20:B333, B159, BH20:BH333)</f>
        <v>0</v>
      </c>
      <c r="BJ159" s="98"/>
      <c r="BK159" s="99"/>
      <c r="BL159" s="100"/>
      <c r="BM159" s="100"/>
      <c r="BN159" s="100"/>
      <c r="BO159" s="100"/>
      <c r="BP159" s="100"/>
      <c r="BQ159" s="100"/>
      <c r="BR159" s="100"/>
      <c r="BS159" s="100"/>
      <c r="BT159" s="100"/>
      <c r="BU159" s="100"/>
      <c r="BV159" s="100"/>
      <c r="BW159" s="100"/>
      <c r="BX159" s="100"/>
      <c r="BY159" s="100"/>
      <c r="BZ159" s="100"/>
      <c r="CA159" s="100"/>
      <c r="CB159" s="100"/>
      <c r="CC159" s="100"/>
      <c r="CD159" s="101"/>
    </row>
    <row r="160" spans="1:82" x14ac:dyDescent="0.25">
      <c r="A160" s="102" t="s">
        <v>362</v>
      </c>
      <c r="B160" s="103"/>
      <c r="C160" s="104" t="s">
        <v>156</v>
      </c>
      <c r="D160" s="104" t="s">
        <v>361</v>
      </c>
      <c r="E160" s="105" t="s">
        <v>363</v>
      </c>
      <c r="F160" s="106" t="s">
        <v>104</v>
      </c>
      <c r="G160" s="107"/>
      <c r="H160" s="108" t="s">
        <v>104</v>
      </c>
      <c r="I160" s="106" t="s">
        <v>5</v>
      </c>
      <c r="J160" s="107" t="s">
        <v>5</v>
      </c>
      <c r="K160" s="109"/>
      <c r="L160" s="110"/>
      <c r="M160" s="111"/>
      <c r="N160" s="112">
        <v>1765</v>
      </c>
      <c r="O160" s="113">
        <v>1873</v>
      </c>
      <c r="P160" s="113">
        <v>1948</v>
      </c>
      <c r="Q160" s="114"/>
      <c r="R160" s="193">
        <v>0.09</v>
      </c>
      <c r="S160" s="112">
        <v>159</v>
      </c>
      <c r="T160" s="113">
        <v>169</v>
      </c>
      <c r="U160" s="113">
        <v>175</v>
      </c>
      <c r="V160" s="114">
        <f t="shared" si="46"/>
        <v>0</v>
      </c>
      <c r="W160" s="116"/>
      <c r="X160" s="117"/>
      <c r="Y160" s="118" t="s">
        <v>80</v>
      </c>
      <c r="Z160" s="107" t="str">
        <f>'[2]Tier 1'!V160</f>
        <v>D</v>
      </c>
      <c r="AA160" s="107"/>
      <c r="AB160" s="107"/>
      <c r="AC160" s="107"/>
      <c r="AD160" s="108"/>
      <c r="AE160" s="112">
        <f>'[2]Tier 1'!W160</f>
        <v>1818</v>
      </c>
      <c r="AF160" s="113"/>
      <c r="AG160" s="113">
        <f>'[2]Tier 1'!X160</f>
        <v>1818</v>
      </c>
      <c r="AH160" s="113"/>
      <c r="AI160" s="113">
        <f>'[2]Tier 1'!Y160</f>
        <v>1818</v>
      </c>
      <c r="AJ160" s="113">
        <f t="shared" si="47"/>
        <v>1636.2</v>
      </c>
      <c r="AK160" s="113" t="e" vm="1">
        <f>VLOOKUP(A160,[1]_ScenarioData!$B$2:$FF$9999,-1,FALSE)</f>
        <v>#VALUE!</v>
      </c>
      <c r="AL160" s="114" t="e" vm="2">
        <f t="shared" si="48"/>
        <v>#VALUE!</v>
      </c>
      <c r="AM160" s="112">
        <f t="shared" si="57"/>
        <v>159</v>
      </c>
      <c r="AN160" s="119">
        <f t="shared" si="58"/>
        <v>8.6999999999999994E-2</v>
      </c>
      <c r="AO160" s="107" t="str">
        <f t="shared" si="59"/>
        <v>OK</v>
      </c>
      <c r="AP160" s="113">
        <f t="shared" si="60"/>
        <v>169</v>
      </c>
      <c r="AQ160" s="119">
        <f t="shared" si="61"/>
        <v>9.2999999999999999E-2</v>
      </c>
      <c r="AR160" s="107" t="str">
        <f t="shared" si="62"/>
        <v>OK</v>
      </c>
      <c r="AS160" s="113">
        <f t="shared" si="63"/>
        <v>175</v>
      </c>
      <c r="AT160" s="119">
        <f t="shared" si="64"/>
        <v>9.6000000000000002E-2</v>
      </c>
      <c r="AU160" s="120" t="str">
        <f t="shared" si="65"/>
        <v>OK</v>
      </c>
      <c r="AV160" s="113">
        <f t="shared" si="49"/>
        <v>0</v>
      </c>
      <c r="AW160" s="119" t="e" vm="2">
        <f t="shared" si="50"/>
        <v>#VALUE!</v>
      </c>
      <c r="AX160" s="121" t="e" vm="2">
        <f t="shared" si="51"/>
        <v>#VALUE!</v>
      </c>
      <c r="AY160" s="106"/>
      <c r="AZ160" s="107"/>
      <c r="BA160" s="111">
        <f t="shared" si="52"/>
        <v>0</v>
      </c>
      <c r="BB160" s="122">
        <f t="shared" si="53"/>
        <v>1</v>
      </c>
      <c r="BC160" s="123" t="e">
        <f>SUMIF(#REF!,#REF!, BB20:BB333)</f>
        <v>#REF!</v>
      </c>
      <c r="BD160" s="123">
        <f t="shared" si="54"/>
        <v>1</v>
      </c>
      <c r="BE160" s="123" t="e">
        <f>SUMIF(#REF!,#REF!, BD20:BD333)</f>
        <v>#REF!</v>
      </c>
      <c r="BF160" s="123">
        <f t="shared" si="55"/>
        <v>0</v>
      </c>
      <c r="BG160" s="123" t="e">
        <f>SUMIF(#REF!,#REF!, BF20:BF333)</f>
        <v>#REF!</v>
      </c>
      <c r="BH160" s="123" t="e" vm="2">
        <f t="shared" si="56"/>
        <v>#VALUE!</v>
      </c>
      <c r="BI160" s="124">
        <f>SUMIF(B20:B333, B160, BH20:BH333)</f>
        <v>0</v>
      </c>
      <c r="BJ160" s="125"/>
      <c r="BK160" s="99"/>
      <c r="BL160" s="100"/>
      <c r="BM160" s="100"/>
      <c r="BN160" s="100"/>
      <c r="BO160" s="100"/>
      <c r="BP160" s="100"/>
      <c r="BQ160" s="100"/>
      <c r="BR160" s="100"/>
      <c r="BS160" s="100"/>
      <c r="BT160" s="100"/>
      <c r="BU160" s="100"/>
      <c r="BV160" s="100"/>
      <c r="BW160" s="100"/>
      <c r="BX160" s="100"/>
      <c r="BY160" s="100"/>
      <c r="BZ160" s="100"/>
      <c r="CA160" s="100"/>
      <c r="CB160" s="100"/>
      <c r="CC160" s="100"/>
      <c r="CD160" s="101"/>
    </row>
    <row r="161" spans="1:82" x14ac:dyDescent="0.25">
      <c r="A161" s="75" t="s">
        <v>364</v>
      </c>
      <c r="B161" s="76"/>
      <c r="C161" s="77" t="s">
        <v>156</v>
      </c>
      <c r="D161" s="77" t="s">
        <v>363</v>
      </c>
      <c r="E161" s="78" t="s">
        <v>365</v>
      </c>
      <c r="F161" s="79" t="s">
        <v>104</v>
      </c>
      <c r="G161" s="80"/>
      <c r="H161" s="81" t="s">
        <v>104</v>
      </c>
      <c r="I161" s="79" t="s">
        <v>5</v>
      </c>
      <c r="J161" s="80" t="s">
        <v>5</v>
      </c>
      <c r="K161" s="82"/>
      <c r="L161" s="83"/>
      <c r="M161" s="84"/>
      <c r="N161" s="85">
        <v>1765</v>
      </c>
      <c r="O161" s="86">
        <v>1873</v>
      </c>
      <c r="P161" s="86">
        <v>1948</v>
      </c>
      <c r="Q161" s="87"/>
      <c r="R161" s="192">
        <v>0.09</v>
      </c>
      <c r="S161" s="85">
        <v>159</v>
      </c>
      <c r="T161" s="86">
        <v>169</v>
      </c>
      <c r="U161" s="86">
        <v>175</v>
      </c>
      <c r="V161" s="87">
        <f t="shared" si="46"/>
        <v>0</v>
      </c>
      <c r="W161" s="89"/>
      <c r="X161" s="90"/>
      <c r="Y161" s="91" t="s">
        <v>80</v>
      </c>
      <c r="Z161" s="80" t="str">
        <f>'[2]Tier 1'!V161</f>
        <v>D</v>
      </c>
      <c r="AA161" s="80"/>
      <c r="AB161" s="80"/>
      <c r="AC161" s="80"/>
      <c r="AD161" s="81"/>
      <c r="AE161" s="85">
        <f>'[2]Tier 1'!W161</f>
        <v>1818</v>
      </c>
      <c r="AF161" s="86"/>
      <c r="AG161" s="86">
        <f>'[2]Tier 1'!X161</f>
        <v>1818</v>
      </c>
      <c r="AH161" s="86"/>
      <c r="AI161" s="86">
        <f>'[2]Tier 1'!Y161</f>
        <v>1818</v>
      </c>
      <c r="AJ161" s="86">
        <f t="shared" si="47"/>
        <v>1636.2</v>
      </c>
      <c r="AK161" s="86" t="e" vm="1">
        <f>VLOOKUP(A161,[1]_ScenarioData!$B$2:$FF$9999,-1,FALSE)</f>
        <v>#VALUE!</v>
      </c>
      <c r="AL161" s="87" t="e" vm="2">
        <f t="shared" si="48"/>
        <v>#VALUE!</v>
      </c>
      <c r="AM161" s="85">
        <f t="shared" si="57"/>
        <v>159</v>
      </c>
      <c r="AN161" s="92">
        <f t="shared" si="58"/>
        <v>8.6999999999999994E-2</v>
      </c>
      <c r="AO161" s="80" t="str">
        <f t="shared" si="59"/>
        <v>OK</v>
      </c>
      <c r="AP161" s="86">
        <f t="shared" si="60"/>
        <v>169</v>
      </c>
      <c r="AQ161" s="92">
        <f t="shared" si="61"/>
        <v>9.2999999999999999E-2</v>
      </c>
      <c r="AR161" s="80" t="str">
        <f t="shared" si="62"/>
        <v>OK</v>
      </c>
      <c r="AS161" s="86">
        <f t="shared" si="63"/>
        <v>175</v>
      </c>
      <c r="AT161" s="92">
        <f t="shared" si="64"/>
        <v>9.6000000000000002E-2</v>
      </c>
      <c r="AU161" s="93" t="str">
        <f t="shared" si="65"/>
        <v>OK</v>
      </c>
      <c r="AV161" s="86">
        <f t="shared" si="49"/>
        <v>0</v>
      </c>
      <c r="AW161" s="92" t="e" vm="2">
        <f t="shared" si="50"/>
        <v>#VALUE!</v>
      </c>
      <c r="AX161" s="94" t="e" vm="2">
        <f t="shared" si="51"/>
        <v>#VALUE!</v>
      </c>
      <c r="AY161" s="79"/>
      <c r="AZ161" s="80"/>
      <c r="BA161" s="84">
        <f t="shared" si="52"/>
        <v>0</v>
      </c>
      <c r="BB161" s="95">
        <f t="shared" si="53"/>
        <v>1</v>
      </c>
      <c r="BC161" s="96" t="e">
        <f>SUMIF(#REF!,#REF!, BB20:BB333)</f>
        <v>#REF!</v>
      </c>
      <c r="BD161" s="96">
        <f t="shared" si="54"/>
        <v>1</v>
      </c>
      <c r="BE161" s="96" t="e">
        <f>SUMIF(#REF!,#REF!, BD20:BD333)</f>
        <v>#REF!</v>
      </c>
      <c r="BF161" s="96">
        <f t="shared" si="55"/>
        <v>0</v>
      </c>
      <c r="BG161" s="96" t="e">
        <f>SUMIF(#REF!,#REF!, BF20:BF333)</f>
        <v>#REF!</v>
      </c>
      <c r="BH161" s="96" t="e" vm="2">
        <f t="shared" si="56"/>
        <v>#VALUE!</v>
      </c>
      <c r="BI161" s="97">
        <f>SUMIF(B20:B333, B161, BH20:BH333)</f>
        <v>0</v>
      </c>
      <c r="BJ161" s="98"/>
      <c r="BK161" s="99"/>
      <c r="BL161" s="100"/>
      <c r="BM161" s="100"/>
      <c r="BN161" s="100"/>
      <c r="BO161" s="100"/>
      <c r="BP161" s="100"/>
      <c r="BQ161" s="100"/>
      <c r="BR161" s="100"/>
      <c r="BS161" s="100"/>
      <c r="BT161" s="100"/>
      <c r="BU161" s="100"/>
      <c r="BV161" s="100"/>
      <c r="BW161" s="100"/>
      <c r="BX161" s="100"/>
      <c r="BY161" s="100"/>
      <c r="BZ161" s="100"/>
      <c r="CA161" s="100"/>
      <c r="CB161" s="100"/>
      <c r="CC161" s="100"/>
      <c r="CD161" s="101"/>
    </row>
    <row r="162" spans="1:82" x14ac:dyDescent="0.25">
      <c r="A162" s="102" t="s">
        <v>366</v>
      </c>
      <c r="B162" s="103"/>
      <c r="C162" s="104" t="s">
        <v>156</v>
      </c>
      <c r="D162" s="104" t="s">
        <v>365</v>
      </c>
      <c r="E162" s="105" t="s">
        <v>367</v>
      </c>
      <c r="F162" s="106" t="s">
        <v>104</v>
      </c>
      <c r="G162" s="107"/>
      <c r="H162" s="108" t="s">
        <v>104</v>
      </c>
      <c r="I162" s="106" t="s">
        <v>5</v>
      </c>
      <c r="J162" s="107" t="s">
        <v>5</v>
      </c>
      <c r="K162" s="109"/>
      <c r="L162" s="110"/>
      <c r="M162" s="111"/>
      <c r="N162" s="112">
        <v>1765</v>
      </c>
      <c r="O162" s="113">
        <v>1873</v>
      </c>
      <c r="P162" s="113">
        <v>1948</v>
      </c>
      <c r="Q162" s="114"/>
      <c r="R162" s="193">
        <v>0.09</v>
      </c>
      <c r="S162" s="112">
        <v>159</v>
      </c>
      <c r="T162" s="113">
        <v>169</v>
      </c>
      <c r="U162" s="113">
        <v>175</v>
      </c>
      <c r="V162" s="114">
        <f t="shared" si="46"/>
        <v>0</v>
      </c>
      <c r="W162" s="116"/>
      <c r="X162" s="117"/>
      <c r="Y162" s="118" t="s">
        <v>80</v>
      </c>
      <c r="Z162" s="107" t="str">
        <f>'[2]Tier 1'!V162</f>
        <v>D</v>
      </c>
      <c r="AA162" s="107"/>
      <c r="AB162" s="107"/>
      <c r="AC162" s="107"/>
      <c r="AD162" s="108"/>
      <c r="AE162" s="112">
        <f>'[2]Tier 1'!W162</f>
        <v>1197</v>
      </c>
      <c r="AF162" s="113"/>
      <c r="AG162" s="113">
        <f>'[2]Tier 1'!X162</f>
        <v>1197</v>
      </c>
      <c r="AH162" s="113"/>
      <c r="AI162" s="113">
        <f>'[2]Tier 1'!Y162</f>
        <v>1197</v>
      </c>
      <c r="AJ162" s="113">
        <f t="shared" si="47"/>
        <v>1077.3</v>
      </c>
      <c r="AK162" s="113" t="e" vm="1">
        <f>VLOOKUP(A162,[1]_ScenarioData!$B$2:$FF$9999,-1,FALSE)</f>
        <v>#VALUE!</v>
      </c>
      <c r="AL162" s="114" t="e" vm="2">
        <f t="shared" si="48"/>
        <v>#VALUE!</v>
      </c>
      <c r="AM162" s="112">
        <f t="shared" si="57"/>
        <v>159</v>
      </c>
      <c r="AN162" s="119">
        <f t="shared" si="58"/>
        <v>0.13300000000000001</v>
      </c>
      <c r="AO162" s="107" t="str">
        <f t="shared" si="59"/>
        <v>OK</v>
      </c>
      <c r="AP162" s="113">
        <f t="shared" si="60"/>
        <v>169</v>
      </c>
      <c r="AQ162" s="119">
        <f t="shared" si="61"/>
        <v>0.14099999999999999</v>
      </c>
      <c r="AR162" s="107" t="str">
        <f t="shared" si="62"/>
        <v>OK</v>
      </c>
      <c r="AS162" s="113">
        <f t="shared" si="63"/>
        <v>175</v>
      </c>
      <c r="AT162" s="119">
        <f t="shared" si="64"/>
        <v>0.14599999999999999</v>
      </c>
      <c r="AU162" s="120" t="str">
        <f t="shared" si="65"/>
        <v>OK</v>
      </c>
      <c r="AV162" s="113">
        <f t="shared" si="49"/>
        <v>0</v>
      </c>
      <c r="AW162" s="119" t="e" vm="2">
        <f t="shared" si="50"/>
        <v>#VALUE!</v>
      </c>
      <c r="AX162" s="121" t="e" vm="2">
        <f t="shared" si="51"/>
        <v>#VALUE!</v>
      </c>
      <c r="AY162" s="106"/>
      <c r="AZ162" s="107"/>
      <c r="BA162" s="111">
        <f t="shared" si="52"/>
        <v>0</v>
      </c>
      <c r="BB162" s="122">
        <f t="shared" si="53"/>
        <v>1</v>
      </c>
      <c r="BC162" s="123" t="e">
        <f>SUMIF(#REF!,#REF!, BB20:BB333)</f>
        <v>#REF!</v>
      </c>
      <c r="BD162" s="123">
        <f t="shared" si="54"/>
        <v>1</v>
      </c>
      <c r="BE162" s="123" t="e">
        <f>SUMIF(#REF!,#REF!, BD20:BD333)</f>
        <v>#REF!</v>
      </c>
      <c r="BF162" s="123">
        <f t="shared" si="55"/>
        <v>0</v>
      </c>
      <c r="BG162" s="123" t="e">
        <f>SUMIF(#REF!,#REF!, BF20:BF333)</f>
        <v>#REF!</v>
      </c>
      <c r="BH162" s="123" t="e" vm="2">
        <f t="shared" si="56"/>
        <v>#VALUE!</v>
      </c>
      <c r="BI162" s="124">
        <f>SUMIF(B20:B333, B162, BH20:BH333)</f>
        <v>0</v>
      </c>
      <c r="BJ162" s="125"/>
      <c r="BK162" s="99"/>
      <c r="BL162" s="100"/>
      <c r="BM162" s="100"/>
      <c r="BN162" s="100"/>
      <c r="BO162" s="100"/>
      <c r="BP162" s="100"/>
      <c r="BQ162" s="100"/>
      <c r="BR162" s="100"/>
      <c r="BS162" s="100"/>
      <c r="BT162" s="100"/>
      <c r="BU162" s="100"/>
      <c r="BV162" s="100"/>
      <c r="BW162" s="100"/>
      <c r="BX162" s="100"/>
      <c r="BY162" s="100"/>
      <c r="BZ162" s="100"/>
      <c r="CA162" s="100"/>
      <c r="CB162" s="100"/>
      <c r="CC162" s="100"/>
      <c r="CD162" s="101"/>
    </row>
    <row r="163" spans="1:82" x14ac:dyDescent="0.25">
      <c r="A163" s="75" t="s">
        <v>368</v>
      </c>
      <c r="B163" s="76"/>
      <c r="C163" s="77" t="s">
        <v>200</v>
      </c>
      <c r="D163" s="77" t="s">
        <v>130</v>
      </c>
      <c r="E163" s="78" t="s">
        <v>103</v>
      </c>
      <c r="F163" s="79" t="s">
        <v>104</v>
      </c>
      <c r="G163" s="80"/>
      <c r="H163" s="81" t="s">
        <v>104</v>
      </c>
      <c r="I163" s="79" t="s">
        <v>5</v>
      </c>
      <c r="J163" s="80" t="s">
        <v>5</v>
      </c>
      <c r="K163" s="82"/>
      <c r="L163" s="83"/>
      <c r="M163" s="84"/>
      <c r="N163" s="85">
        <v>2377</v>
      </c>
      <c r="O163" s="86">
        <v>2523</v>
      </c>
      <c r="P163" s="86">
        <v>2624</v>
      </c>
      <c r="Q163" s="87"/>
      <c r="R163" s="192">
        <v>0.09</v>
      </c>
      <c r="S163" s="85">
        <v>214</v>
      </c>
      <c r="T163" s="86">
        <v>227</v>
      </c>
      <c r="U163" s="86">
        <v>236</v>
      </c>
      <c r="V163" s="87">
        <f t="shared" si="46"/>
        <v>0</v>
      </c>
      <c r="W163" s="89"/>
      <c r="X163" s="90"/>
      <c r="Y163" s="91" t="s">
        <v>80</v>
      </c>
      <c r="Z163" s="80" t="str">
        <f>'[2]Tier 1'!V163</f>
        <v>D</v>
      </c>
      <c r="AA163" s="80"/>
      <c r="AB163" s="80"/>
      <c r="AC163" s="80"/>
      <c r="AD163" s="81"/>
      <c r="AE163" s="85">
        <f>'[2]Tier 1'!W163</f>
        <v>1899</v>
      </c>
      <c r="AF163" s="86"/>
      <c r="AG163" s="86">
        <f>'[2]Tier 1'!X163</f>
        <v>1899</v>
      </c>
      <c r="AH163" s="86"/>
      <c r="AI163" s="86">
        <f>'[2]Tier 1'!Y163</f>
        <v>1899</v>
      </c>
      <c r="AJ163" s="86">
        <f t="shared" si="47"/>
        <v>1709.1000000000001</v>
      </c>
      <c r="AK163" s="86" t="e" vm="1">
        <f>VLOOKUP(A163,[1]_ScenarioData!$B$2:$FF$9999,-1,FALSE)</f>
        <v>#VALUE!</v>
      </c>
      <c r="AL163" s="87" t="e" vm="2">
        <f t="shared" si="48"/>
        <v>#VALUE!</v>
      </c>
      <c r="AM163" s="85">
        <f t="shared" si="57"/>
        <v>214</v>
      </c>
      <c r="AN163" s="92">
        <f t="shared" si="58"/>
        <v>0.113</v>
      </c>
      <c r="AO163" s="80" t="str">
        <f t="shared" si="59"/>
        <v>OK</v>
      </c>
      <c r="AP163" s="86">
        <f t="shared" si="60"/>
        <v>227</v>
      </c>
      <c r="AQ163" s="92">
        <f t="shared" si="61"/>
        <v>0.12</v>
      </c>
      <c r="AR163" s="80" t="str">
        <f t="shared" si="62"/>
        <v>OK</v>
      </c>
      <c r="AS163" s="86">
        <f t="shared" si="63"/>
        <v>236</v>
      </c>
      <c r="AT163" s="92">
        <f t="shared" si="64"/>
        <v>0.124</v>
      </c>
      <c r="AU163" s="93" t="str">
        <f t="shared" si="65"/>
        <v>OK</v>
      </c>
      <c r="AV163" s="86">
        <f t="shared" si="49"/>
        <v>0</v>
      </c>
      <c r="AW163" s="92" t="e" vm="2">
        <f t="shared" si="50"/>
        <v>#VALUE!</v>
      </c>
      <c r="AX163" s="94" t="e" vm="2">
        <f t="shared" si="51"/>
        <v>#VALUE!</v>
      </c>
      <c r="AY163" s="79"/>
      <c r="AZ163" s="80"/>
      <c r="BA163" s="84">
        <f t="shared" si="52"/>
        <v>0</v>
      </c>
      <c r="BB163" s="95">
        <f t="shared" si="53"/>
        <v>1</v>
      </c>
      <c r="BC163" s="96" t="e">
        <f>SUMIF(#REF!,#REF!, BB20:BB333)</f>
        <v>#REF!</v>
      </c>
      <c r="BD163" s="96">
        <f t="shared" si="54"/>
        <v>1</v>
      </c>
      <c r="BE163" s="96" t="e">
        <f>SUMIF(#REF!,#REF!, BD20:BD333)</f>
        <v>#REF!</v>
      </c>
      <c r="BF163" s="96">
        <f t="shared" si="55"/>
        <v>0</v>
      </c>
      <c r="BG163" s="96" t="e">
        <f>SUMIF(#REF!,#REF!, BF20:BF333)</f>
        <v>#REF!</v>
      </c>
      <c r="BH163" s="96" t="e" vm="2">
        <f t="shared" si="56"/>
        <v>#VALUE!</v>
      </c>
      <c r="BI163" s="97">
        <f>SUMIF(B20:B333, B163, BH20:BH333)</f>
        <v>0</v>
      </c>
      <c r="BJ163" s="98"/>
      <c r="BK163" s="99"/>
      <c r="BL163" s="100"/>
      <c r="BM163" s="100"/>
      <c r="BN163" s="100"/>
      <c r="BO163" s="100"/>
      <c r="BP163" s="100"/>
      <c r="BQ163" s="100"/>
      <c r="BR163" s="100"/>
      <c r="BS163" s="100"/>
      <c r="BT163" s="100"/>
      <c r="BU163" s="100"/>
      <c r="BV163" s="100"/>
      <c r="BW163" s="100"/>
      <c r="BX163" s="100"/>
      <c r="BY163" s="100"/>
      <c r="BZ163" s="100"/>
      <c r="CA163" s="100"/>
      <c r="CB163" s="100"/>
      <c r="CC163" s="100"/>
      <c r="CD163" s="101"/>
    </row>
    <row r="164" spans="1:82" x14ac:dyDescent="0.25">
      <c r="A164" s="102" t="s">
        <v>369</v>
      </c>
      <c r="B164" s="103"/>
      <c r="C164" s="104" t="s">
        <v>200</v>
      </c>
      <c r="D164" s="104" t="s">
        <v>103</v>
      </c>
      <c r="E164" s="105" t="s">
        <v>370</v>
      </c>
      <c r="F164" s="106" t="s">
        <v>104</v>
      </c>
      <c r="G164" s="107"/>
      <c r="H164" s="108" t="s">
        <v>104</v>
      </c>
      <c r="I164" s="106" t="s">
        <v>5</v>
      </c>
      <c r="J164" s="107" t="s">
        <v>5</v>
      </c>
      <c r="K164" s="109"/>
      <c r="L164" s="110"/>
      <c r="M164" s="111"/>
      <c r="N164" s="112">
        <v>2377</v>
      </c>
      <c r="O164" s="113">
        <v>2523</v>
      </c>
      <c r="P164" s="113">
        <v>2624</v>
      </c>
      <c r="Q164" s="114"/>
      <c r="R164" s="193">
        <v>0.09</v>
      </c>
      <c r="S164" s="112">
        <v>214</v>
      </c>
      <c r="T164" s="113">
        <v>227</v>
      </c>
      <c r="U164" s="113">
        <v>236</v>
      </c>
      <c r="V164" s="114">
        <f t="shared" si="46"/>
        <v>0</v>
      </c>
      <c r="W164" s="116"/>
      <c r="X164" s="117"/>
      <c r="Y164" s="118" t="s">
        <v>80</v>
      </c>
      <c r="Z164" s="107" t="str">
        <f>'[2]Tier 1'!V164</f>
        <v>D</v>
      </c>
      <c r="AA164" s="107"/>
      <c r="AB164" s="107"/>
      <c r="AC164" s="107"/>
      <c r="AD164" s="108"/>
      <c r="AE164" s="112">
        <f>'[2]Tier 1'!W164</f>
        <v>1899</v>
      </c>
      <c r="AF164" s="113"/>
      <c r="AG164" s="113">
        <f>'[2]Tier 1'!X164</f>
        <v>1899</v>
      </c>
      <c r="AH164" s="113"/>
      <c r="AI164" s="113">
        <f>'[2]Tier 1'!Y164</f>
        <v>1899</v>
      </c>
      <c r="AJ164" s="113">
        <f t="shared" si="47"/>
        <v>1709.1000000000001</v>
      </c>
      <c r="AK164" s="113" t="e">
        <f>VLOOKUP(A164,[1]_ScenarioData!$B$2:$FF$9999,-1,FALSE)</f>
        <v>#N/A</v>
      </c>
      <c r="AL164" s="114" t="e">
        <f t="shared" si="48"/>
        <v>#N/A</v>
      </c>
      <c r="AM164" s="112">
        <f t="shared" si="57"/>
        <v>214</v>
      </c>
      <c r="AN164" s="119">
        <f t="shared" si="58"/>
        <v>0.113</v>
      </c>
      <c r="AO164" s="107" t="str">
        <f t="shared" si="59"/>
        <v>OK</v>
      </c>
      <c r="AP164" s="113">
        <f t="shared" si="60"/>
        <v>227</v>
      </c>
      <c r="AQ164" s="119">
        <f t="shared" si="61"/>
        <v>0.12</v>
      </c>
      <c r="AR164" s="107" t="str">
        <f t="shared" si="62"/>
        <v>OK</v>
      </c>
      <c r="AS164" s="113">
        <f t="shared" si="63"/>
        <v>236</v>
      </c>
      <c r="AT164" s="119">
        <f t="shared" si="64"/>
        <v>0.124</v>
      </c>
      <c r="AU164" s="120" t="str">
        <f t="shared" si="65"/>
        <v>OK</v>
      </c>
      <c r="AV164" s="113">
        <f t="shared" si="49"/>
        <v>0</v>
      </c>
      <c r="AW164" s="119" t="e">
        <f t="shared" si="50"/>
        <v>#N/A</v>
      </c>
      <c r="AX164" s="121" t="e">
        <f t="shared" si="51"/>
        <v>#N/A</v>
      </c>
      <c r="AY164" s="106"/>
      <c r="AZ164" s="107"/>
      <c r="BA164" s="111">
        <f t="shared" si="52"/>
        <v>0</v>
      </c>
      <c r="BB164" s="122">
        <f t="shared" si="53"/>
        <v>1</v>
      </c>
      <c r="BC164" s="123" t="e">
        <f>SUMIF(#REF!,#REF!, BB20:BB333)</f>
        <v>#REF!</v>
      </c>
      <c r="BD164" s="123">
        <f t="shared" si="54"/>
        <v>1</v>
      </c>
      <c r="BE164" s="123" t="e">
        <f>SUMIF(#REF!,#REF!, BD20:BD333)</f>
        <v>#REF!</v>
      </c>
      <c r="BF164" s="123">
        <f t="shared" si="55"/>
        <v>0</v>
      </c>
      <c r="BG164" s="123" t="e">
        <f>SUMIF(#REF!,#REF!, BF20:BF333)</f>
        <v>#REF!</v>
      </c>
      <c r="BH164" s="123" t="e">
        <f t="shared" si="56"/>
        <v>#N/A</v>
      </c>
      <c r="BI164" s="124">
        <f>SUMIF(B20:B333, B164, BH20:BH333)</f>
        <v>0</v>
      </c>
      <c r="BJ164" s="125"/>
      <c r="BK164" s="99"/>
      <c r="BL164" s="100"/>
      <c r="BM164" s="100"/>
      <c r="BN164" s="100"/>
      <c r="BO164" s="100"/>
      <c r="BP164" s="100"/>
      <c r="BQ164" s="100"/>
      <c r="BR164" s="100"/>
      <c r="BS164" s="100"/>
      <c r="BT164" s="100"/>
      <c r="BU164" s="100"/>
      <c r="BV164" s="100"/>
      <c r="BW164" s="100"/>
      <c r="BX164" s="100"/>
      <c r="BY164" s="100"/>
      <c r="BZ164" s="100"/>
      <c r="CA164" s="100"/>
      <c r="CB164" s="100"/>
      <c r="CC164" s="100"/>
      <c r="CD164" s="101"/>
    </row>
    <row r="165" spans="1:82" x14ac:dyDescent="0.25">
      <c r="A165" s="75" t="s">
        <v>371</v>
      </c>
      <c r="B165" s="76"/>
      <c r="C165" s="77" t="s">
        <v>200</v>
      </c>
      <c r="D165" s="77" t="s">
        <v>370</v>
      </c>
      <c r="E165" s="78" t="s">
        <v>261</v>
      </c>
      <c r="F165" s="79" t="s">
        <v>104</v>
      </c>
      <c r="G165" s="80"/>
      <c r="H165" s="81" t="s">
        <v>104</v>
      </c>
      <c r="I165" s="79" t="s">
        <v>5</v>
      </c>
      <c r="J165" s="80" t="s">
        <v>5</v>
      </c>
      <c r="K165" s="82"/>
      <c r="L165" s="83"/>
      <c r="M165" s="84"/>
      <c r="N165" s="85">
        <v>2336</v>
      </c>
      <c r="O165" s="86">
        <v>2568</v>
      </c>
      <c r="P165" s="86">
        <v>2723</v>
      </c>
      <c r="Q165" s="87"/>
      <c r="R165" s="192">
        <v>0.09</v>
      </c>
      <c r="S165" s="85">
        <v>210</v>
      </c>
      <c r="T165" s="86">
        <v>231</v>
      </c>
      <c r="U165" s="86">
        <v>245</v>
      </c>
      <c r="V165" s="87">
        <f t="shared" si="46"/>
        <v>0</v>
      </c>
      <c r="W165" s="89"/>
      <c r="X165" s="90"/>
      <c r="Y165" s="91" t="s">
        <v>80</v>
      </c>
      <c r="Z165" s="80" t="str">
        <f>'[2]Tier 1'!V165</f>
        <v>D</v>
      </c>
      <c r="AA165" s="80"/>
      <c r="AB165" s="80"/>
      <c r="AC165" s="80"/>
      <c r="AD165" s="81"/>
      <c r="AE165" s="85">
        <f>'[2]Tier 1'!W165</f>
        <v>1899</v>
      </c>
      <c r="AF165" s="86"/>
      <c r="AG165" s="86">
        <f>'[2]Tier 1'!X165</f>
        <v>1899</v>
      </c>
      <c r="AH165" s="86"/>
      <c r="AI165" s="86">
        <f>'[2]Tier 1'!Y165</f>
        <v>1899</v>
      </c>
      <c r="AJ165" s="86">
        <f t="shared" si="47"/>
        <v>1709.1000000000001</v>
      </c>
      <c r="AK165" s="86" t="e">
        <f>VLOOKUP(A165,[1]_ScenarioData!$B$2:$FF$9999,-1,FALSE)</f>
        <v>#N/A</v>
      </c>
      <c r="AL165" s="87" t="e">
        <f t="shared" si="48"/>
        <v>#N/A</v>
      </c>
      <c r="AM165" s="85">
        <f t="shared" si="57"/>
        <v>210</v>
      </c>
      <c r="AN165" s="92">
        <f t="shared" si="58"/>
        <v>0.111</v>
      </c>
      <c r="AO165" s="80" t="str">
        <f t="shared" si="59"/>
        <v>OK</v>
      </c>
      <c r="AP165" s="86">
        <f t="shared" si="60"/>
        <v>231</v>
      </c>
      <c r="AQ165" s="92">
        <f t="shared" si="61"/>
        <v>0.122</v>
      </c>
      <c r="AR165" s="80" t="str">
        <f t="shared" si="62"/>
        <v>OK</v>
      </c>
      <c r="AS165" s="86">
        <f t="shared" si="63"/>
        <v>245</v>
      </c>
      <c r="AT165" s="92">
        <f t="shared" si="64"/>
        <v>0.129</v>
      </c>
      <c r="AU165" s="93" t="str">
        <f t="shared" si="65"/>
        <v>OK</v>
      </c>
      <c r="AV165" s="86">
        <f t="shared" si="49"/>
        <v>0</v>
      </c>
      <c r="AW165" s="92" t="e">
        <f t="shared" si="50"/>
        <v>#N/A</v>
      </c>
      <c r="AX165" s="94" t="e">
        <f t="shared" si="51"/>
        <v>#N/A</v>
      </c>
      <c r="AY165" s="79"/>
      <c r="AZ165" s="80"/>
      <c r="BA165" s="84">
        <f t="shared" si="52"/>
        <v>0</v>
      </c>
      <c r="BB165" s="95">
        <f t="shared" si="53"/>
        <v>1</v>
      </c>
      <c r="BC165" s="96" t="e">
        <f>SUMIF(#REF!,#REF!, BB20:BB333)</f>
        <v>#REF!</v>
      </c>
      <c r="BD165" s="96">
        <f t="shared" si="54"/>
        <v>1</v>
      </c>
      <c r="BE165" s="96" t="e">
        <f>SUMIF(#REF!,#REF!, BD20:BD333)</f>
        <v>#REF!</v>
      </c>
      <c r="BF165" s="96">
        <f t="shared" si="55"/>
        <v>0</v>
      </c>
      <c r="BG165" s="96" t="e">
        <f>SUMIF(#REF!,#REF!, BF20:BF333)</f>
        <v>#REF!</v>
      </c>
      <c r="BH165" s="96" t="e">
        <f t="shared" si="56"/>
        <v>#N/A</v>
      </c>
      <c r="BI165" s="97">
        <f>SUMIF(B20:B333, B165, BH20:BH333)</f>
        <v>0</v>
      </c>
      <c r="BJ165" s="98"/>
      <c r="BK165" s="99"/>
      <c r="BL165" s="100"/>
      <c r="BM165" s="100"/>
      <c r="BN165" s="100"/>
      <c r="BO165" s="100"/>
      <c r="BP165" s="100"/>
      <c r="BQ165" s="100"/>
      <c r="BR165" s="100"/>
      <c r="BS165" s="100"/>
      <c r="BT165" s="100"/>
      <c r="BU165" s="100"/>
      <c r="BV165" s="100"/>
      <c r="BW165" s="100"/>
      <c r="BX165" s="100"/>
      <c r="BY165" s="100"/>
      <c r="BZ165" s="100"/>
      <c r="CA165" s="100"/>
      <c r="CB165" s="100"/>
      <c r="CC165" s="100"/>
      <c r="CD165" s="101"/>
    </row>
    <row r="166" spans="1:82" x14ac:dyDescent="0.25">
      <c r="A166" s="102" t="s">
        <v>372</v>
      </c>
      <c r="B166" s="103"/>
      <c r="C166" s="104" t="s">
        <v>200</v>
      </c>
      <c r="D166" s="104" t="s">
        <v>261</v>
      </c>
      <c r="E166" s="105" t="s">
        <v>373</v>
      </c>
      <c r="F166" s="106" t="s">
        <v>104</v>
      </c>
      <c r="G166" s="107"/>
      <c r="H166" s="108" t="s">
        <v>104</v>
      </c>
      <c r="I166" s="106" t="s">
        <v>5</v>
      </c>
      <c r="J166" s="107" t="s">
        <v>5</v>
      </c>
      <c r="K166" s="109"/>
      <c r="L166" s="110"/>
      <c r="M166" s="111"/>
      <c r="N166" s="112">
        <v>2336</v>
      </c>
      <c r="O166" s="113">
        <v>2568</v>
      </c>
      <c r="P166" s="113">
        <v>2723</v>
      </c>
      <c r="Q166" s="114"/>
      <c r="R166" s="193">
        <v>0.09</v>
      </c>
      <c r="S166" s="112">
        <v>210</v>
      </c>
      <c r="T166" s="113">
        <v>231</v>
      </c>
      <c r="U166" s="113">
        <v>245</v>
      </c>
      <c r="V166" s="114">
        <f t="shared" si="46"/>
        <v>0</v>
      </c>
      <c r="W166" s="116"/>
      <c r="X166" s="117"/>
      <c r="Y166" s="118" t="s">
        <v>80</v>
      </c>
      <c r="Z166" s="107" t="str">
        <f>'[2]Tier 1'!V166</f>
        <v>D</v>
      </c>
      <c r="AA166" s="107"/>
      <c r="AB166" s="107"/>
      <c r="AC166" s="107"/>
      <c r="AD166" s="108"/>
      <c r="AE166" s="112">
        <f>'[2]Tier 1'!W166</f>
        <v>1899</v>
      </c>
      <c r="AF166" s="113"/>
      <c r="AG166" s="113">
        <f>'[2]Tier 1'!X166</f>
        <v>1899</v>
      </c>
      <c r="AH166" s="113"/>
      <c r="AI166" s="113">
        <f>'[2]Tier 1'!Y166</f>
        <v>1899</v>
      </c>
      <c r="AJ166" s="113">
        <f t="shared" si="47"/>
        <v>1709.1000000000001</v>
      </c>
      <c r="AK166" s="113" t="e">
        <f>VLOOKUP(A166,[1]_ScenarioData!$B$2:$FF$9999,-1,FALSE)</f>
        <v>#N/A</v>
      </c>
      <c r="AL166" s="114" t="e">
        <f t="shared" si="48"/>
        <v>#N/A</v>
      </c>
      <c r="AM166" s="112">
        <f t="shared" si="57"/>
        <v>210</v>
      </c>
      <c r="AN166" s="119">
        <f t="shared" si="58"/>
        <v>0.111</v>
      </c>
      <c r="AO166" s="107" t="str">
        <f t="shared" si="59"/>
        <v>OK</v>
      </c>
      <c r="AP166" s="113">
        <f t="shared" si="60"/>
        <v>231</v>
      </c>
      <c r="AQ166" s="119">
        <f t="shared" si="61"/>
        <v>0.122</v>
      </c>
      <c r="AR166" s="107" t="str">
        <f t="shared" si="62"/>
        <v>OK</v>
      </c>
      <c r="AS166" s="113">
        <f t="shared" si="63"/>
        <v>245</v>
      </c>
      <c r="AT166" s="119">
        <f t="shared" si="64"/>
        <v>0.129</v>
      </c>
      <c r="AU166" s="120" t="str">
        <f t="shared" si="65"/>
        <v>OK</v>
      </c>
      <c r="AV166" s="113">
        <f t="shared" si="49"/>
        <v>0</v>
      </c>
      <c r="AW166" s="119" t="e">
        <f t="shared" si="50"/>
        <v>#N/A</v>
      </c>
      <c r="AX166" s="121" t="e">
        <f t="shared" si="51"/>
        <v>#N/A</v>
      </c>
      <c r="AY166" s="106"/>
      <c r="AZ166" s="107"/>
      <c r="BA166" s="111">
        <f t="shared" si="52"/>
        <v>0</v>
      </c>
      <c r="BB166" s="122">
        <f t="shared" si="53"/>
        <v>1</v>
      </c>
      <c r="BC166" s="123" t="e">
        <f>SUMIF(#REF!,#REF!, BB20:BB333)</f>
        <v>#REF!</v>
      </c>
      <c r="BD166" s="123">
        <f t="shared" si="54"/>
        <v>1</v>
      </c>
      <c r="BE166" s="123" t="e">
        <f>SUMIF(#REF!,#REF!, BD20:BD333)</f>
        <v>#REF!</v>
      </c>
      <c r="BF166" s="123">
        <f t="shared" si="55"/>
        <v>0</v>
      </c>
      <c r="BG166" s="123" t="e">
        <f>SUMIF(#REF!,#REF!, BF20:BF333)</f>
        <v>#REF!</v>
      </c>
      <c r="BH166" s="123" t="e">
        <f t="shared" si="56"/>
        <v>#N/A</v>
      </c>
      <c r="BI166" s="124">
        <f>SUMIF(B20:B333, B166, BH20:BH333)</f>
        <v>0</v>
      </c>
      <c r="BJ166" s="125"/>
      <c r="BK166" s="99"/>
      <c r="BL166" s="100"/>
      <c r="BM166" s="100"/>
      <c r="BN166" s="100"/>
      <c r="BO166" s="100"/>
      <c r="BP166" s="100"/>
      <c r="BQ166" s="100"/>
      <c r="BR166" s="100"/>
      <c r="BS166" s="100"/>
      <c r="BT166" s="100"/>
      <c r="BU166" s="100"/>
      <c r="BV166" s="100"/>
      <c r="BW166" s="100"/>
      <c r="BX166" s="100"/>
      <c r="BY166" s="100"/>
      <c r="BZ166" s="100"/>
      <c r="CA166" s="100"/>
      <c r="CB166" s="100"/>
      <c r="CC166" s="100"/>
      <c r="CD166" s="101"/>
    </row>
    <row r="167" spans="1:82" x14ac:dyDescent="0.25">
      <c r="A167" s="75" t="s">
        <v>374</v>
      </c>
      <c r="B167" s="76"/>
      <c r="C167" s="77" t="s">
        <v>200</v>
      </c>
      <c r="D167" s="77" t="s">
        <v>373</v>
      </c>
      <c r="E167" s="78" t="s">
        <v>204</v>
      </c>
      <c r="F167" s="79" t="s">
        <v>104</v>
      </c>
      <c r="G167" s="80"/>
      <c r="H167" s="81" t="s">
        <v>104</v>
      </c>
      <c r="I167" s="79" t="s">
        <v>5</v>
      </c>
      <c r="J167" s="80" t="s">
        <v>5</v>
      </c>
      <c r="K167" s="82"/>
      <c r="L167" s="83"/>
      <c r="M167" s="84"/>
      <c r="N167" s="85">
        <v>2336</v>
      </c>
      <c r="O167" s="86">
        <v>2568</v>
      </c>
      <c r="P167" s="86">
        <v>2723</v>
      </c>
      <c r="Q167" s="87"/>
      <c r="R167" s="192">
        <v>0.09</v>
      </c>
      <c r="S167" s="85">
        <v>210</v>
      </c>
      <c r="T167" s="86">
        <v>231</v>
      </c>
      <c r="U167" s="86">
        <v>245</v>
      </c>
      <c r="V167" s="87">
        <f t="shared" si="46"/>
        <v>0</v>
      </c>
      <c r="W167" s="89"/>
      <c r="X167" s="90"/>
      <c r="Y167" s="91" t="s">
        <v>80</v>
      </c>
      <c r="Z167" s="80" t="str">
        <f>'[2]Tier 1'!V167</f>
        <v>D</v>
      </c>
      <c r="AA167" s="80"/>
      <c r="AB167" s="80"/>
      <c r="AC167" s="80"/>
      <c r="AD167" s="81"/>
      <c r="AE167" s="85">
        <f>'[2]Tier 1'!W167</f>
        <v>1962</v>
      </c>
      <c r="AF167" s="86"/>
      <c r="AG167" s="86">
        <f>'[2]Tier 1'!X167</f>
        <v>1962</v>
      </c>
      <c r="AH167" s="86"/>
      <c r="AI167" s="86">
        <f>'[2]Tier 1'!Y167</f>
        <v>1962</v>
      </c>
      <c r="AJ167" s="86">
        <f t="shared" si="47"/>
        <v>1765.8</v>
      </c>
      <c r="AK167" s="86" t="e">
        <f>VLOOKUP(A167,[1]_ScenarioData!$B$2:$FF$9999,-1,FALSE)</f>
        <v>#N/A</v>
      </c>
      <c r="AL167" s="87" t="e">
        <f t="shared" si="48"/>
        <v>#N/A</v>
      </c>
      <c r="AM167" s="85">
        <f t="shared" si="57"/>
        <v>210</v>
      </c>
      <c r="AN167" s="92">
        <f t="shared" si="58"/>
        <v>0.107</v>
      </c>
      <c r="AO167" s="80" t="str">
        <f t="shared" si="59"/>
        <v>OK</v>
      </c>
      <c r="AP167" s="86">
        <f t="shared" si="60"/>
        <v>231</v>
      </c>
      <c r="AQ167" s="92">
        <f t="shared" si="61"/>
        <v>0.11799999999999999</v>
      </c>
      <c r="AR167" s="80" t="str">
        <f t="shared" si="62"/>
        <v>OK</v>
      </c>
      <c r="AS167" s="86">
        <f t="shared" si="63"/>
        <v>245</v>
      </c>
      <c r="AT167" s="92">
        <f t="shared" si="64"/>
        <v>0.125</v>
      </c>
      <c r="AU167" s="93" t="str">
        <f t="shared" si="65"/>
        <v>OK</v>
      </c>
      <c r="AV167" s="86">
        <f t="shared" si="49"/>
        <v>0</v>
      </c>
      <c r="AW167" s="92" t="e">
        <f t="shared" si="50"/>
        <v>#N/A</v>
      </c>
      <c r="AX167" s="94" t="e">
        <f t="shared" si="51"/>
        <v>#N/A</v>
      </c>
      <c r="AY167" s="79"/>
      <c r="AZ167" s="80"/>
      <c r="BA167" s="84">
        <f t="shared" si="52"/>
        <v>0</v>
      </c>
      <c r="BB167" s="95">
        <f t="shared" si="53"/>
        <v>1</v>
      </c>
      <c r="BC167" s="96" t="e">
        <f>SUMIF(#REF!,#REF!, BB20:BB333)</f>
        <v>#REF!</v>
      </c>
      <c r="BD167" s="96">
        <f t="shared" si="54"/>
        <v>1</v>
      </c>
      <c r="BE167" s="96" t="e">
        <f>SUMIF(#REF!,#REF!, BD20:BD333)</f>
        <v>#REF!</v>
      </c>
      <c r="BF167" s="96">
        <f t="shared" si="55"/>
        <v>0</v>
      </c>
      <c r="BG167" s="96" t="e">
        <f>SUMIF(#REF!,#REF!, BF20:BF333)</f>
        <v>#REF!</v>
      </c>
      <c r="BH167" s="96" t="e">
        <f t="shared" si="56"/>
        <v>#N/A</v>
      </c>
      <c r="BI167" s="97">
        <f>SUMIF(B20:B333, B167, BH20:BH333)</f>
        <v>0</v>
      </c>
      <c r="BJ167" s="98"/>
      <c r="BK167" s="99"/>
      <c r="BL167" s="100"/>
      <c r="BM167" s="100"/>
      <c r="BN167" s="100"/>
      <c r="BO167" s="100"/>
      <c r="BP167" s="100"/>
      <c r="BQ167" s="100"/>
      <c r="BR167" s="100"/>
      <c r="BS167" s="100"/>
      <c r="BT167" s="100"/>
      <c r="BU167" s="100"/>
      <c r="BV167" s="100"/>
      <c r="BW167" s="100"/>
      <c r="BX167" s="100"/>
      <c r="BY167" s="100"/>
      <c r="BZ167" s="100"/>
      <c r="CA167" s="100"/>
      <c r="CB167" s="100"/>
      <c r="CC167" s="100"/>
      <c r="CD167" s="101"/>
    </row>
    <row r="168" spans="1:82" x14ac:dyDescent="0.25">
      <c r="A168" s="102" t="s">
        <v>375</v>
      </c>
      <c r="B168" s="103"/>
      <c r="C168" s="104" t="s">
        <v>200</v>
      </c>
      <c r="D168" s="104" t="s">
        <v>204</v>
      </c>
      <c r="E168" s="105" t="s">
        <v>140</v>
      </c>
      <c r="F168" s="106" t="s">
        <v>104</v>
      </c>
      <c r="G168" s="107"/>
      <c r="H168" s="108" t="s">
        <v>104</v>
      </c>
      <c r="I168" s="106" t="s">
        <v>5</v>
      </c>
      <c r="J168" s="107" t="s">
        <v>5</v>
      </c>
      <c r="K168" s="109"/>
      <c r="L168" s="110"/>
      <c r="M168" s="111"/>
      <c r="N168" s="112">
        <v>2142</v>
      </c>
      <c r="O168" s="113">
        <v>2145</v>
      </c>
      <c r="P168" s="113">
        <v>2209</v>
      </c>
      <c r="Q168" s="114"/>
      <c r="R168" s="193">
        <v>0.09</v>
      </c>
      <c r="S168" s="112">
        <v>193</v>
      </c>
      <c r="T168" s="113">
        <v>193</v>
      </c>
      <c r="U168" s="113">
        <v>199</v>
      </c>
      <c r="V168" s="114">
        <f t="shared" si="46"/>
        <v>0</v>
      </c>
      <c r="W168" s="116"/>
      <c r="X168" s="117"/>
      <c r="Y168" s="118" t="s">
        <v>80</v>
      </c>
      <c r="Z168" s="107" t="str">
        <f>'[2]Tier 1'!V168</f>
        <v>D</v>
      </c>
      <c r="AA168" s="107"/>
      <c r="AB168" s="107"/>
      <c r="AC168" s="107"/>
      <c r="AD168" s="108"/>
      <c r="AE168" s="112">
        <f>'[2]Tier 1'!W168</f>
        <v>1962</v>
      </c>
      <c r="AF168" s="113"/>
      <c r="AG168" s="113">
        <f>'[2]Tier 1'!X168</f>
        <v>1962</v>
      </c>
      <c r="AH168" s="113"/>
      <c r="AI168" s="113">
        <f>'[2]Tier 1'!Y168</f>
        <v>1962</v>
      </c>
      <c r="AJ168" s="113">
        <f t="shared" si="47"/>
        <v>1765.8</v>
      </c>
      <c r="AK168" s="113" t="e" vm="1">
        <f>VLOOKUP(A168,[1]_ScenarioData!$B$2:$FF$9999,-1,FALSE)</f>
        <v>#VALUE!</v>
      </c>
      <c r="AL168" s="114" t="e" vm="2">
        <f t="shared" si="48"/>
        <v>#VALUE!</v>
      </c>
      <c r="AM168" s="112">
        <f t="shared" si="57"/>
        <v>193</v>
      </c>
      <c r="AN168" s="119">
        <f t="shared" si="58"/>
        <v>9.8000000000000004E-2</v>
      </c>
      <c r="AO168" s="107" t="str">
        <f t="shared" si="59"/>
        <v>OK</v>
      </c>
      <c r="AP168" s="113">
        <f t="shared" si="60"/>
        <v>193</v>
      </c>
      <c r="AQ168" s="119">
        <f t="shared" si="61"/>
        <v>9.8000000000000004E-2</v>
      </c>
      <c r="AR168" s="107" t="str">
        <f t="shared" si="62"/>
        <v>OK</v>
      </c>
      <c r="AS168" s="113">
        <f t="shared" si="63"/>
        <v>199</v>
      </c>
      <c r="AT168" s="119">
        <f t="shared" si="64"/>
        <v>0.10100000000000001</v>
      </c>
      <c r="AU168" s="120" t="str">
        <f t="shared" si="65"/>
        <v>OK</v>
      </c>
      <c r="AV168" s="113">
        <f t="shared" si="49"/>
        <v>0</v>
      </c>
      <c r="AW168" s="119" t="e" vm="2">
        <f t="shared" si="50"/>
        <v>#VALUE!</v>
      </c>
      <c r="AX168" s="121" t="e" vm="2">
        <f t="shared" si="51"/>
        <v>#VALUE!</v>
      </c>
      <c r="AY168" s="106"/>
      <c r="AZ168" s="107"/>
      <c r="BA168" s="111">
        <f t="shared" si="52"/>
        <v>0</v>
      </c>
      <c r="BB168" s="122">
        <f t="shared" si="53"/>
        <v>1</v>
      </c>
      <c r="BC168" s="123" t="e">
        <f>SUMIF(#REF!,#REF!, BB20:BB333)</f>
        <v>#REF!</v>
      </c>
      <c r="BD168" s="123">
        <f t="shared" si="54"/>
        <v>1</v>
      </c>
      <c r="BE168" s="123" t="e">
        <f>SUMIF(#REF!,#REF!, BD20:BD333)</f>
        <v>#REF!</v>
      </c>
      <c r="BF168" s="123">
        <f t="shared" si="55"/>
        <v>0</v>
      </c>
      <c r="BG168" s="123" t="e">
        <f>SUMIF(#REF!,#REF!, BF20:BF333)</f>
        <v>#REF!</v>
      </c>
      <c r="BH168" s="123" t="e" vm="2">
        <f t="shared" si="56"/>
        <v>#VALUE!</v>
      </c>
      <c r="BI168" s="124">
        <f>SUMIF(B20:B333, B168, BH20:BH333)</f>
        <v>0</v>
      </c>
      <c r="BJ168" s="125"/>
      <c r="BK168" s="99"/>
      <c r="BL168" s="100"/>
      <c r="BM168" s="100"/>
      <c r="BN168" s="100"/>
      <c r="BO168" s="100"/>
      <c r="BP168" s="100"/>
      <c r="BQ168" s="100"/>
      <c r="BR168" s="100"/>
      <c r="BS168" s="100"/>
      <c r="BT168" s="100"/>
      <c r="BU168" s="100"/>
      <c r="BV168" s="100"/>
      <c r="BW168" s="100"/>
      <c r="BX168" s="100"/>
      <c r="BY168" s="100"/>
      <c r="BZ168" s="100"/>
      <c r="CA168" s="100"/>
      <c r="CB168" s="100"/>
      <c r="CC168" s="100"/>
      <c r="CD168" s="101"/>
    </row>
    <row r="169" spans="1:82" x14ac:dyDescent="0.25">
      <c r="A169" s="75" t="s">
        <v>376</v>
      </c>
      <c r="B169" s="76"/>
      <c r="C169" s="77" t="s">
        <v>200</v>
      </c>
      <c r="D169" s="77" t="s">
        <v>140</v>
      </c>
      <c r="E169" s="78" t="s">
        <v>162</v>
      </c>
      <c r="F169" s="79" t="s">
        <v>104</v>
      </c>
      <c r="G169" s="80"/>
      <c r="H169" s="81" t="s">
        <v>104</v>
      </c>
      <c r="I169" s="79" t="s">
        <v>5</v>
      </c>
      <c r="J169" s="80" t="s">
        <v>5</v>
      </c>
      <c r="K169" s="82"/>
      <c r="L169" s="83"/>
      <c r="M169" s="84"/>
      <c r="N169" s="85">
        <v>10710</v>
      </c>
      <c r="O169" s="86">
        <v>11366</v>
      </c>
      <c r="P169" s="86">
        <v>11825</v>
      </c>
      <c r="Q169" s="87"/>
      <c r="R169" s="192">
        <v>0.09</v>
      </c>
      <c r="S169" s="85">
        <v>964</v>
      </c>
      <c r="T169" s="86">
        <v>1023</v>
      </c>
      <c r="U169" s="86">
        <v>1064</v>
      </c>
      <c r="V169" s="87">
        <f t="shared" si="46"/>
        <v>0</v>
      </c>
      <c r="W169" s="89"/>
      <c r="X169" s="90"/>
      <c r="Y169" s="91" t="s">
        <v>80</v>
      </c>
      <c r="Z169" s="80" t="str">
        <f>'[2]Tier 1'!V169</f>
        <v>D</v>
      </c>
      <c r="AA169" s="80"/>
      <c r="AB169" s="80"/>
      <c r="AC169" s="80"/>
      <c r="AD169" s="81"/>
      <c r="AE169" s="85">
        <f>'[2]Tier 1'!W169</f>
        <v>958</v>
      </c>
      <c r="AF169" s="86"/>
      <c r="AG169" s="86">
        <f>'[2]Tier 1'!X169</f>
        <v>958</v>
      </c>
      <c r="AH169" s="86"/>
      <c r="AI169" s="86">
        <f>'[2]Tier 1'!Y169</f>
        <v>958</v>
      </c>
      <c r="AJ169" s="86">
        <f t="shared" si="47"/>
        <v>862.2</v>
      </c>
      <c r="AK169" s="86" t="e" vm="1">
        <f>VLOOKUP(A169,[1]_ScenarioData!$B$2:$FF$9999,-1,FALSE)</f>
        <v>#VALUE!</v>
      </c>
      <c r="AL169" s="87" t="e" vm="2">
        <f t="shared" si="48"/>
        <v>#VALUE!</v>
      </c>
      <c r="AM169" s="85">
        <f t="shared" si="57"/>
        <v>964</v>
      </c>
      <c r="AN169" s="92">
        <f t="shared" si="58"/>
        <v>1.006</v>
      </c>
      <c r="AO169" s="80" t="str">
        <f t="shared" si="59"/>
        <v>OK</v>
      </c>
      <c r="AP169" s="86">
        <f t="shared" si="60"/>
        <v>1023</v>
      </c>
      <c r="AQ169" s="92">
        <f t="shared" si="61"/>
        <v>1.0680000000000001</v>
      </c>
      <c r="AR169" s="80" t="str">
        <f t="shared" si="62"/>
        <v>OK</v>
      </c>
      <c r="AS169" s="86">
        <f t="shared" si="63"/>
        <v>1064</v>
      </c>
      <c r="AT169" s="92">
        <f t="shared" si="64"/>
        <v>1.111</v>
      </c>
      <c r="AU169" s="93" t="str">
        <f t="shared" si="65"/>
        <v>OK</v>
      </c>
      <c r="AV169" s="86">
        <f t="shared" si="49"/>
        <v>0</v>
      </c>
      <c r="AW169" s="92" t="e" vm="2">
        <f t="shared" si="50"/>
        <v>#VALUE!</v>
      </c>
      <c r="AX169" s="94" t="e" vm="2">
        <f t="shared" si="51"/>
        <v>#VALUE!</v>
      </c>
      <c r="AY169" s="79"/>
      <c r="AZ169" s="80"/>
      <c r="BA169" s="84">
        <f t="shared" si="52"/>
        <v>0</v>
      </c>
      <c r="BB169" s="95">
        <f t="shared" si="53"/>
        <v>1</v>
      </c>
      <c r="BC169" s="96" t="e">
        <f>SUMIF(#REF!,#REF!, BB20:BB333)</f>
        <v>#REF!</v>
      </c>
      <c r="BD169" s="96">
        <f t="shared" si="54"/>
        <v>1</v>
      </c>
      <c r="BE169" s="96" t="e">
        <f>SUMIF(#REF!,#REF!, BD20:BD333)</f>
        <v>#REF!</v>
      </c>
      <c r="BF169" s="96">
        <f t="shared" si="55"/>
        <v>1</v>
      </c>
      <c r="BG169" s="96" t="e">
        <f>SUMIF(#REF!,#REF!, BF20:BF333)</f>
        <v>#REF!</v>
      </c>
      <c r="BH169" s="96" t="e" vm="2">
        <f t="shared" si="56"/>
        <v>#VALUE!</v>
      </c>
      <c r="BI169" s="97">
        <f>SUMIF(B20:B333, B169, BH20:BH333)</f>
        <v>0</v>
      </c>
      <c r="BJ169" s="98"/>
      <c r="BK169" s="99"/>
      <c r="BL169" s="100"/>
      <c r="BM169" s="100"/>
      <c r="BN169" s="100"/>
      <c r="BO169" s="100"/>
      <c r="BP169" s="100"/>
      <c r="BQ169" s="100"/>
      <c r="BR169" s="100"/>
      <c r="BS169" s="100"/>
      <c r="BT169" s="100"/>
      <c r="BU169" s="100"/>
      <c r="BV169" s="100"/>
      <c r="BW169" s="100"/>
      <c r="BX169" s="100"/>
      <c r="BY169" s="100"/>
      <c r="BZ169" s="100"/>
      <c r="CA169" s="100"/>
      <c r="CB169" s="100"/>
      <c r="CC169" s="100"/>
      <c r="CD169" s="101"/>
    </row>
    <row r="170" spans="1:82" x14ac:dyDescent="0.25">
      <c r="A170" s="102" t="s">
        <v>377</v>
      </c>
      <c r="B170" s="103"/>
      <c r="C170" s="104" t="s">
        <v>152</v>
      </c>
      <c r="D170" s="104" t="s">
        <v>111</v>
      </c>
      <c r="E170" s="105" t="s">
        <v>297</v>
      </c>
      <c r="F170" s="106" t="s">
        <v>104</v>
      </c>
      <c r="G170" s="107"/>
      <c r="H170" s="108" t="s">
        <v>104</v>
      </c>
      <c r="I170" s="106" t="s">
        <v>5</v>
      </c>
      <c r="J170" s="107" t="s">
        <v>5</v>
      </c>
      <c r="K170" s="109"/>
      <c r="L170" s="110"/>
      <c r="M170" s="111"/>
      <c r="N170" s="112">
        <v>2050</v>
      </c>
      <c r="O170" s="113">
        <v>2176</v>
      </c>
      <c r="P170" s="113">
        <v>2264</v>
      </c>
      <c r="Q170" s="114"/>
      <c r="R170" s="193">
        <v>0.09</v>
      </c>
      <c r="S170" s="112">
        <v>185</v>
      </c>
      <c r="T170" s="113">
        <v>196</v>
      </c>
      <c r="U170" s="113">
        <v>204</v>
      </c>
      <c r="V170" s="114">
        <f t="shared" si="46"/>
        <v>0</v>
      </c>
      <c r="W170" s="116"/>
      <c r="X170" s="117"/>
      <c r="Y170" s="118" t="s">
        <v>80</v>
      </c>
      <c r="Z170" s="107" t="str">
        <f>'[2]Tier 1'!V170</f>
        <v>D</v>
      </c>
      <c r="AA170" s="107"/>
      <c r="AB170" s="107"/>
      <c r="AC170" s="107"/>
      <c r="AD170" s="108"/>
      <c r="AE170" s="112">
        <f>'[2]Tier 1'!W170</f>
        <v>1818</v>
      </c>
      <c r="AF170" s="113"/>
      <c r="AG170" s="113">
        <f>'[2]Tier 1'!X170</f>
        <v>1818</v>
      </c>
      <c r="AH170" s="113"/>
      <c r="AI170" s="113">
        <f>'[2]Tier 1'!Y170</f>
        <v>1818</v>
      </c>
      <c r="AJ170" s="113">
        <f t="shared" si="47"/>
        <v>1636.2</v>
      </c>
      <c r="AK170" s="113" t="e" vm="1">
        <f>VLOOKUP(A170,[1]_ScenarioData!$B$2:$FF$9999,-1,FALSE)</f>
        <v>#VALUE!</v>
      </c>
      <c r="AL170" s="114" t="e" vm="2">
        <f t="shared" si="48"/>
        <v>#VALUE!</v>
      </c>
      <c r="AM170" s="112">
        <f t="shared" si="57"/>
        <v>185</v>
      </c>
      <c r="AN170" s="119">
        <f t="shared" si="58"/>
        <v>0.10199999999999999</v>
      </c>
      <c r="AO170" s="107" t="str">
        <f t="shared" si="59"/>
        <v>OK</v>
      </c>
      <c r="AP170" s="113">
        <f t="shared" si="60"/>
        <v>196</v>
      </c>
      <c r="AQ170" s="119">
        <f t="shared" si="61"/>
        <v>0.108</v>
      </c>
      <c r="AR170" s="107" t="str">
        <f t="shared" si="62"/>
        <v>OK</v>
      </c>
      <c r="AS170" s="113">
        <f t="shared" si="63"/>
        <v>204</v>
      </c>
      <c r="AT170" s="119">
        <f t="shared" si="64"/>
        <v>0.112</v>
      </c>
      <c r="AU170" s="120" t="str">
        <f t="shared" si="65"/>
        <v>OK</v>
      </c>
      <c r="AV170" s="113">
        <f t="shared" si="49"/>
        <v>0</v>
      </c>
      <c r="AW170" s="119" t="e" vm="2">
        <f t="shared" si="50"/>
        <v>#VALUE!</v>
      </c>
      <c r="AX170" s="121" t="e" vm="2">
        <f t="shared" si="51"/>
        <v>#VALUE!</v>
      </c>
      <c r="AY170" s="106"/>
      <c r="AZ170" s="107"/>
      <c r="BA170" s="111">
        <f t="shared" si="52"/>
        <v>0</v>
      </c>
      <c r="BB170" s="122">
        <f t="shared" si="53"/>
        <v>1</v>
      </c>
      <c r="BC170" s="123" t="e">
        <f>SUMIF(#REF!,#REF!, BB20:BB333)</f>
        <v>#REF!</v>
      </c>
      <c r="BD170" s="123">
        <f t="shared" si="54"/>
        <v>1</v>
      </c>
      <c r="BE170" s="123" t="e">
        <f>SUMIF(#REF!,#REF!, BD20:BD333)</f>
        <v>#REF!</v>
      </c>
      <c r="BF170" s="123">
        <f t="shared" si="55"/>
        <v>0</v>
      </c>
      <c r="BG170" s="123" t="e">
        <f>SUMIF(#REF!,#REF!, BF20:BF333)</f>
        <v>#REF!</v>
      </c>
      <c r="BH170" s="123" t="e" vm="2">
        <f t="shared" si="56"/>
        <v>#VALUE!</v>
      </c>
      <c r="BI170" s="124">
        <f>SUMIF(B20:B333, B170, BH20:BH333)</f>
        <v>0</v>
      </c>
      <c r="BJ170" s="125"/>
      <c r="BK170" s="99"/>
      <c r="BL170" s="100"/>
      <c r="BM170" s="100"/>
      <c r="BN170" s="100"/>
      <c r="BO170" s="100"/>
      <c r="BP170" s="100"/>
      <c r="BQ170" s="100"/>
      <c r="BR170" s="100"/>
      <c r="BS170" s="100"/>
      <c r="BT170" s="100"/>
      <c r="BU170" s="100"/>
      <c r="BV170" s="100"/>
      <c r="BW170" s="100"/>
      <c r="BX170" s="100"/>
      <c r="BY170" s="100"/>
      <c r="BZ170" s="100"/>
      <c r="CA170" s="100"/>
      <c r="CB170" s="100"/>
      <c r="CC170" s="100"/>
      <c r="CD170" s="101"/>
    </row>
    <row r="171" spans="1:82" x14ac:dyDescent="0.25">
      <c r="A171" s="75" t="s">
        <v>378</v>
      </c>
      <c r="B171" s="76"/>
      <c r="C171" s="77" t="s">
        <v>152</v>
      </c>
      <c r="D171" s="77" t="s">
        <v>297</v>
      </c>
      <c r="E171" s="78" t="s">
        <v>355</v>
      </c>
      <c r="F171" s="79" t="s">
        <v>104</v>
      </c>
      <c r="G171" s="80"/>
      <c r="H171" s="81" t="s">
        <v>104</v>
      </c>
      <c r="I171" s="79" t="s">
        <v>5</v>
      </c>
      <c r="J171" s="80" t="s">
        <v>5</v>
      </c>
      <c r="K171" s="82"/>
      <c r="L171" s="83"/>
      <c r="M171" s="84"/>
      <c r="N171" s="85">
        <v>2050</v>
      </c>
      <c r="O171" s="86">
        <v>2176</v>
      </c>
      <c r="P171" s="86">
        <v>2264</v>
      </c>
      <c r="Q171" s="87"/>
      <c r="R171" s="192">
        <v>0.09</v>
      </c>
      <c r="S171" s="85">
        <v>185</v>
      </c>
      <c r="T171" s="86">
        <v>196</v>
      </c>
      <c r="U171" s="86">
        <v>204</v>
      </c>
      <c r="V171" s="87">
        <f t="shared" si="46"/>
        <v>0</v>
      </c>
      <c r="W171" s="89"/>
      <c r="X171" s="90"/>
      <c r="Y171" s="91" t="s">
        <v>80</v>
      </c>
      <c r="Z171" s="80" t="str">
        <f>'[2]Tier 1'!V171</f>
        <v>D</v>
      </c>
      <c r="AA171" s="80"/>
      <c r="AB171" s="80"/>
      <c r="AC171" s="80"/>
      <c r="AD171" s="81"/>
      <c r="AE171" s="85">
        <f>'[2]Tier 1'!W171</f>
        <v>1818</v>
      </c>
      <c r="AF171" s="86"/>
      <c r="AG171" s="86">
        <f>'[2]Tier 1'!X171</f>
        <v>1818</v>
      </c>
      <c r="AH171" s="86"/>
      <c r="AI171" s="86">
        <f>'[2]Tier 1'!Y171</f>
        <v>1818</v>
      </c>
      <c r="AJ171" s="86">
        <f t="shared" si="47"/>
        <v>1636.2</v>
      </c>
      <c r="AK171" s="86" t="e" vm="1">
        <f>VLOOKUP(A171,[1]_ScenarioData!$B$2:$FF$9999,-1,FALSE)</f>
        <v>#VALUE!</v>
      </c>
      <c r="AL171" s="87" t="e" vm="2">
        <f t="shared" si="48"/>
        <v>#VALUE!</v>
      </c>
      <c r="AM171" s="85">
        <f t="shared" si="57"/>
        <v>185</v>
      </c>
      <c r="AN171" s="92">
        <f t="shared" si="58"/>
        <v>0.10199999999999999</v>
      </c>
      <c r="AO171" s="80" t="str">
        <f t="shared" si="59"/>
        <v>OK</v>
      </c>
      <c r="AP171" s="86">
        <f t="shared" si="60"/>
        <v>196</v>
      </c>
      <c r="AQ171" s="92">
        <f t="shared" si="61"/>
        <v>0.108</v>
      </c>
      <c r="AR171" s="80" t="str">
        <f t="shared" si="62"/>
        <v>OK</v>
      </c>
      <c r="AS171" s="86">
        <f t="shared" si="63"/>
        <v>204</v>
      </c>
      <c r="AT171" s="92">
        <f t="shared" si="64"/>
        <v>0.112</v>
      </c>
      <c r="AU171" s="93" t="str">
        <f t="shared" si="65"/>
        <v>OK</v>
      </c>
      <c r="AV171" s="86">
        <f t="shared" si="49"/>
        <v>0</v>
      </c>
      <c r="AW171" s="92" t="e" vm="2">
        <f t="shared" si="50"/>
        <v>#VALUE!</v>
      </c>
      <c r="AX171" s="94" t="e" vm="2">
        <f t="shared" si="51"/>
        <v>#VALUE!</v>
      </c>
      <c r="AY171" s="79"/>
      <c r="AZ171" s="80"/>
      <c r="BA171" s="84">
        <f t="shared" si="52"/>
        <v>0</v>
      </c>
      <c r="BB171" s="95">
        <f t="shared" si="53"/>
        <v>1</v>
      </c>
      <c r="BC171" s="96" t="e">
        <f>SUMIF(#REF!,#REF!, BB20:BB333)</f>
        <v>#REF!</v>
      </c>
      <c r="BD171" s="96">
        <f t="shared" si="54"/>
        <v>1</v>
      </c>
      <c r="BE171" s="96" t="e">
        <f>SUMIF(#REF!,#REF!, BD20:BD333)</f>
        <v>#REF!</v>
      </c>
      <c r="BF171" s="96">
        <f t="shared" si="55"/>
        <v>0</v>
      </c>
      <c r="BG171" s="96" t="e">
        <f>SUMIF(#REF!,#REF!, BF20:BF333)</f>
        <v>#REF!</v>
      </c>
      <c r="BH171" s="96" t="e" vm="2">
        <f t="shared" si="56"/>
        <v>#VALUE!</v>
      </c>
      <c r="BI171" s="97">
        <f>SUMIF(B20:B333, B171, BH20:BH333)</f>
        <v>0</v>
      </c>
      <c r="BJ171" s="98"/>
      <c r="BK171" s="99"/>
      <c r="BL171" s="100"/>
      <c r="BM171" s="100"/>
      <c r="BN171" s="100"/>
      <c r="BO171" s="100"/>
      <c r="BP171" s="100"/>
      <c r="BQ171" s="100"/>
      <c r="BR171" s="100"/>
      <c r="BS171" s="100"/>
      <c r="BT171" s="100"/>
      <c r="BU171" s="100"/>
      <c r="BV171" s="100"/>
      <c r="BW171" s="100"/>
      <c r="BX171" s="100"/>
      <c r="BY171" s="100"/>
      <c r="BZ171" s="100"/>
      <c r="CA171" s="100"/>
      <c r="CB171" s="100"/>
      <c r="CC171" s="100"/>
      <c r="CD171" s="101"/>
    </row>
    <row r="172" spans="1:82" x14ac:dyDescent="0.25">
      <c r="A172" s="102" t="s">
        <v>379</v>
      </c>
      <c r="B172" s="103"/>
      <c r="C172" s="104" t="s">
        <v>152</v>
      </c>
      <c r="D172" s="104" t="s">
        <v>355</v>
      </c>
      <c r="E172" s="105" t="s">
        <v>359</v>
      </c>
      <c r="F172" s="106" t="s">
        <v>104</v>
      </c>
      <c r="G172" s="107"/>
      <c r="H172" s="108" t="s">
        <v>104</v>
      </c>
      <c r="I172" s="106" t="s">
        <v>5</v>
      </c>
      <c r="J172" s="107" t="s">
        <v>5</v>
      </c>
      <c r="K172" s="109"/>
      <c r="L172" s="110"/>
      <c r="M172" s="111"/>
      <c r="N172" s="112">
        <v>2050</v>
      </c>
      <c r="O172" s="113">
        <v>2176</v>
      </c>
      <c r="P172" s="113">
        <v>2264</v>
      </c>
      <c r="Q172" s="114"/>
      <c r="R172" s="193">
        <v>0.09</v>
      </c>
      <c r="S172" s="112">
        <v>185</v>
      </c>
      <c r="T172" s="113">
        <v>196</v>
      </c>
      <c r="U172" s="113">
        <v>204</v>
      </c>
      <c r="V172" s="114">
        <f t="shared" si="46"/>
        <v>0</v>
      </c>
      <c r="W172" s="116"/>
      <c r="X172" s="117"/>
      <c r="Y172" s="118" t="s">
        <v>80</v>
      </c>
      <c r="Z172" s="107" t="str">
        <f>'[2]Tier 1'!V172</f>
        <v>D</v>
      </c>
      <c r="AA172" s="107"/>
      <c r="AB172" s="107"/>
      <c r="AC172" s="107"/>
      <c r="AD172" s="108"/>
      <c r="AE172" s="112">
        <f>'[2]Tier 1'!W172</f>
        <v>1818</v>
      </c>
      <c r="AF172" s="113"/>
      <c r="AG172" s="113">
        <f>'[2]Tier 1'!X172</f>
        <v>1818</v>
      </c>
      <c r="AH172" s="113"/>
      <c r="AI172" s="113">
        <f>'[2]Tier 1'!Y172</f>
        <v>1818</v>
      </c>
      <c r="AJ172" s="113">
        <f t="shared" si="47"/>
        <v>1636.2</v>
      </c>
      <c r="AK172" s="113" t="e" vm="1">
        <f>VLOOKUP(A172,[1]_ScenarioData!$B$2:$FF$9999,-1,FALSE)</f>
        <v>#VALUE!</v>
      </c>
      <c r="AL172" s="114" t="e" vm="2">
        <f t="shared" si="48"/>
        <v>#VALUE!</v>
      </c>
      <c r="AM172" s="112">
        <f t="shared" si="57"/>
        <v>185</v>
      </c>
      <c r="AN172" s="119">
        <f t="shared" si="58"/>
        <v>0.10199999999999999</v>
      </c>
      <c r="AO172" s="107" t="str">
        <f t="shared" si="59"/>
        <v>OK</v>
      </c>
      <c r="AP172" s="113">
        <f t="shared" si="60"/>
        <v>196</v>
      </c>
      <c r="AQ172" s="119">
        <f t="shared" si="61"/>
        <v>0.108</v>
      </c>
      <c r="AR172" s="107" t="str">
        <f t="shared" si="62"/>
        <v>OK</v>
      </c>
      <c r="AS172" s="113">
        <f t="shared" si="63"/>
        <v>204</v>
      </c>
      <c r="AT172" s="119">
        <f t="shared" si="64"/>
        <v>0.112</v>
      </c>
      <c r="AU172" s="120" t="str">
        <f t="shared" si="65"/>
        <v>OK</v>
      </c>
      <c r="AV172" s="113">
        <f t="shared" si="49"/>
        <v>0</v>
      </c>
      <c r="AW172" s="119" t="e" vm="2">
        <f t="shared" si="50"/>
        <v>#VALUE!</v>
      </c>
      <c r="AX172" s="121" t="e" vm="2">
        <f t="shared" si="51"/>
        <v>#VALUE!</v>
      </c>
      <c r="AY172" s="106"/>
      <c r="AZ172" s="107"/>
      <c r="BA172" s="111">
        <f t="shared" si="52"/>
        <v>0</v>
      </c>
      <c r="BB172" s="122">
        <f t="shared" si="53"/>
        <v>1</v>
      </c>
      <c r="BC172" s="123" t="e">
        <f>SUMIF(#REF!,#REF!, BB20:BB333)</f>
        <v>#REF!</v>
      </c>
      <c r="BD172" s="123">
        <f t="shared" si="54"/>
        <v>1</v>
      </c>
      <c r="BE172" s="123" t="e">
        <f>SUMIF(#REF!,#REF!, BD20:BD333)</f>
        <v>#REF!</v>
      </c>
      <c r="BF172" s="123">
        <f t="shared" si="55"/>
        <v>0</v>
      </c>
      <c r="BG172" s="123" t="e">
        <f>SUMIF(#REF!,#REF!, BF20:BF333)</f>
        <v>#REF!</v>
      </c>
      <c r="BH172" s="123" t="e" vm="2">
        <f t="shared" si="56"/>
        <v>#VALUE!</v>
      </c>
      <c r="BI172" s="124">
        <f>SUMIF(B20:B333, B172, BH20:BH333)</f>
        <v>0</v>
      </c>
      <c r="BJ172" s="125"/>
      <c r="BK172" s="99"/>
      <c r="BL172" s="100"/>
      <c r="BM172" s="100"/>
      <c r="BN172" s="100"/>
      <c r="BO172" s="100"/>
      <c r="BP172" s="100"/>
      <c r="BQ172" s="100"/>
      <c r="BR172" s="100"/>
      <c r="BS172" s="100"/>
      <c r="BT172" s="100"/>
      <c r="BU172" s="100"/>
      <c r="BV172" s="100"/>
      <c r="BW172" s="100"/>
      <c r="BX172" s="100"/>
      <c r="BY172" s="100"/>
      <c r="BZ172" s="100"/>
      <c r="CA172" s="100"/>
      <c r="CB172" s="100"/>
      <c r="CC172" s="100"/>
      <c r="CD172" s="101"/>
    </row>
    <row r="173" spans="1:82" x14ac:dyDescent="0.25">
      <c r="A173" s="75" t="s">
        <v>380</v>
      </c>
      <c r="B173" s="76"/>
      <c r="C173" s="77" t="s">
        <v>152</v>
      </c>
      <c r="D173" s="77" t="s">
        <v>359</v>
      </c>
      <c r="E173" s="78" t="s">
        <v>381</v>
      </c>
      <c r="F173" s="79" t="s">
        <v>104</v>
      </c>
      <c r="G173" s="80"/>
      <c r="H173" s="81" t="s">
        <v>118</v>
      </c>
      <c r="I173" s="79" t="s">
        <v>5</v>
      </c>
      <c r="J173" s="80" t="s">
        <v>5</v>
      </c>
      <c r="K173" s="82"/>
      <c r="L173" s="83"/>
      <c r="M173" s="84"/>
      <c r="N173" s="85">
        <v>2050</v>
      </c>
      <c r="O173" s="86">
        <v>2176</v>
      </c>
      <c r="P173" s="86">
        <v>2264</v>
      </c>
      <c r="Q173" s="87"/>
      <c r="R173" s="192">
        <v>0.09</v>
      </c>
      <c r="S173" s="85">
        <v>185</v>
      </c>
      <c r="T173" s="86">
        <v>196</v>
      </c>
      <c r="U173" s="86">
        <v>204</v>
      </c>
      <c r="V173" s="87">
        <f t="shared" si="46"/>
        <v>0</v>
      </c>
      <c r="W173" s="89"/>
      <c r="X173" s="90"/>
      <c r="Y173" s="91" t="s">
        <v>80</v>
      </c>
      <c r="Z173" s="80" t="str">
        <f>'[2]Tier 1'!V173</f>
        <v>D</v>
      </c>
      <c r="AA173" s="80"/>
      <c r="AB173" s="80"/>
      <c r="AC173" s="80"/>
      <c r="AD173" s="81"/>
      <c r="AE173" s="85">
        <f>'[2]Tier 1'!W173</f>
        <v>1818</v>
      </c>
      <c r="AF173" s="86"/>
      <c r="AG173" s="86">
        <f>'[2]Tier 1'!X173</f>
        <v>1818</v>
      </c>
      <c r="AH173" s="86"/>
      <c r="AI173" s="86">
        <f>'[2]Tier 1'!Y173</f>
        <v>1818</v>
      </c>
      <c r="AJ173" s="86">
        <f t="shared" si="47"/>
        <v>1636.2</v>
      </c>
      <c r="AK173" s="86" t="e" vm="1">
        <f>VLOOKUP(A173,[1]_ScenarioData!$B$2:$FF$9999,-1,FALSE)</f>
        <v>#VALUE!</v>
      </c>
      <c r="AL173" s="87" t="e" vm="2">
        <f t="shared" si="48"/>
        <v>#VALUE!</v>
      </c>
      <c r="AM173" s="85">
        <f t="shared" si="57"/>
        <v>185</v>
      </c>
      <c r="AN173" s="92">
        <f t="shared" si="58"/>
        <v>0.10199999999999999</v>
      </c>
      <c r="AO173" s="80" t="str">
        <f t="shared" si="59"/>
        <v>OK</v>
      </c>
      <c r="AP173" s="86">
        <f t="shared" si="60"/>
        <v>196</v>
      </c>
      <c r="AQ173" s="92">
        <f t="shared" si="61"/>
        <v>0.108</v>
      </c>
      <c r="AR173" s="80" t="str">
        <f t="shared" si="62"/>
        <v>OK</v>
      </c>
      <c r="AS173" s="86">
        <f t="shared" si="63"/>
        <v>204</v>
      </c>
      <c r="AT173" s="92">
        <f t="shared" si="64"/>
        <v>0.112</v>
      </c>
      <c r="AU173" s="93" t="str">
        <f t="shared" si="65"/>
        <v>OK</v>
      </c>
      <c r="AV173" s="86">
        <f t="shared" si="49"/>
        <v>0</v>
      </c>
      <c r="AW173" s="92" t="e" vm="2">
        <f t="shared" si="50"/>
        <v>#VALUE!</v>
      </c>
      <c r="AX173" s="94" t="e" vm="2">
        <f t="shared" si="51"/>
        <v>#VALUE!</v>
      </c>
      <c r="AY173" s="79"/>
      <c r="AZ173" s="80"/>
      <c r="BA173" s="84">
        <f t="shared" si="52"/>
        <v>0</v>
      </c>
      <c r="BB173" s="95">
        <f t="shared" si="53"/>
        <v>1</v>
      </c>
      <c r="BC173" s="96" t="e">
        <f>SUMIF(#REF!,#REF!, BB20:BB333)</f>
        <v>#REF!</v>
      </c>
      <c r="BD173" s="96">
        <f t="shared" si="54"/>
        <v>1</v>
      </c>
      <c r="BE173" s="96" t="e">
        <f>SUMIF(#REF!,#REF!, BD20:BD333)</f>
        <v>#REF!</v>
      </c>
      <c r="BF173" s="96">
        <f t="shared" si="55"/>
        <v>0</v>
      </c>
      <c r="BG173" s="96" t="e">
        <f>SUMIF(#REF!,#REF!, BF20:BF333)</f>
        <v>#REF!</v>
      </c>
      <c r="BH173" s="96" t="e" vm="2">
        <f t="shared" si="56"/>
        <v>#VALUE!</v>
      </c>
      <c r="BI173" s="97">
        <f>SUMIF(B20:B333, B173, BH20:BH333)</f>
        <v>0</v>
      </c>
      <c r="BJ173" s="98"/>
      <c r="BK173" s="99"/>
      <c r="BL173" s="100"/>
      <c r="BM173" s="100"/>
      <c r="BN173" s="100"/>
      <c r="BO173" s="100"/>
      <c r="BP173" s="100"/>
      <c r="BQ173" s="100"/>
      <c r="BR173" s="100"/>
      <c r="BS173" s="100"/>
      <c r="BT173" s="100"/>
      <c r="BU173" s="100"/>
      <c r="BV173" s="100"/>
      <c r="BW173" s="100"/>
      <c r="BX173" s="100"/>
      <c r="BY173" s="100"/>
      <c r="BZ173" s="100"/>
      <c r="CA173" s="100"/>
      <c r="CB173" s="100"/>
      <c r="CC173" s="100"/>
      <c r="CD173" s="101"/>
    </row>
    <row r="174" spans="1:82" x14ac:dyDescent="0.25">
      <c r="A174" s="102" t="s">
        <v>382</v>
      </c>
      <c r="B174" s="103"/>
      <c r="C174" s="104" t="s">
        <v>152</v>
      </c>
      <c r="D174" s="104" t="s">
        <v>381</v>
      </c>
      <c r="E174" s="105" t="s">
        <v>103</v>
      </c>
      <c r="F174" s="106" t="s">
        <v>104</v>
      </c>
      <c r="G174" s="107"/>
      <c r="H174" s="108" t="s">
        <v>104</v>
      </c>
      <c r="I174" s="106" t="s">
        <v>5</v>
      </c>
      <c r="J174" s="107" t="s">
        <v>5</v>
      </c>
      <c r="K174" s="109"/>
      <c r="L174" s="110"/>
      <c r="M174" s="111"/>
      <c r="N174" s="112">
        <v>23460</v>
      </c>
      <c r="O174" s="113">
        <v>24252</v>
      </c>
      <c r="P174" s="113">
        <v>25264</v>
      </c>
      <c r="Q174" s="114"/>
      <c r="R174" s="193">
        <v>0</v>
      </c>
      <c r="S174" s="112">
        <v>0</v>
      </c>
      <c r="T174" s="113">
        <v>0</v>
      </c>
      <c r="U174" s="113">
        <v>0</v>
      </c>
      <c r="V174" s="114">
        <f t="shared" si="46"/>
        <v>0</v>
      </c>
      <c r="W174" s="116"/>
      <c r="X174" s="117"/>
      <c r="Y174" s="118" t="s">
        <v>80</v>
      </c>
      <c r="Z174" s="107" t="str">
        <f>'[2]Tier 1'!V174</f>
        <v>D</v>
      </c>
      <c r="AA174" s="107"/>
      <c r="AB174" s="107"/>
      <c r="AC174" s="107"/>
      <c r="AD174" s="108"/>
      <c r="AE174" s="112">
        <f>'[2]Tier 1'!W174</f>
        <v>0</v>
      </c>
      <c r="AF174" s="113"/>
      <c r="AG174" s="113">
        <f>'[2]Tier 1'!X174</f>
        <v>0</v>
      </c>
      <c r="AH174" s="113"/>
      <c r="AI174" s="113">
        <f>'[2]Tier 1'!Y174</f>
        <v>0</v>
      </c>
      <c r="AJ174" s="113">
        <f t="shared" si="47"/>
        <v>0</v>
      </c>
      <c r="AK174" s="113" t="e" vm="1">
        <f>VLOOKUP(A174,[1]_ScenarioData!$B$2:$FF$9999,-1,FALSE)</f>
        <v>#VALUE!</v>
      </c>
      <c r="AL174" s="114" t="e" vm="2">
        <f t="shared" si="48"/>
        <v>#VALUE!</v>
      </c>
      <c r="AM174" s="112">
        <f t="shared" si="57"/>
        <v>0</v>
      </c>
      <c r="AN174" s="119">
        <f t="shared" si="58"/>
        <v>0</v>
      </c>
      <c r="AO174" s="107" t="str">
        <f t="shared" si="59"/>
        <v>OK</v>
      </c>
      <c r="AP174" s="113">
        <f t="shared" si="60"/>
        <v>0</v>
      </c>
      <c r="AQ174" s="119">
        <f t="shared" si="61"/>
        <v>0</v>
      </c>
      <c r="AR174" s="107" t="str">
        <f t="shared" si="62"/>
        <v>OK</v>
      </c>
      <c r="AS174" s="113">
        <f t="shared" si="63"/>
        <v>0</v>
      </c>
      <c r="AT174" s="119">
        <f t="shared" si="64"/>
        <v>0</v>
      </c>
      <c r="AU174" s="120" t="str">
        <f t="shared" si="65"/>
        <v>OK</v>
      </c>
      <c r="AV174" s="113">
        <f t="shared" si="49"/>
        <v>0</v>
      </c>
      <c r="AW174" s="119" t="e" vm="2">
        <f t="shared" si="50"/>
        <v>#VALUE!</v>
      </c>
      <c r="AX174" s="121" t="e" vm="2">
        <f t="shared" si="51"/>
        <v>#VALUE!</v>
      </c>
      <c r="AY174" s="106"/>
      <c r="AZ174" s="107"/>
      <c r="BA174" s="111">
        <f t="shared" si="52"/>
        <v>0</v>
      </c>
      <c r="BB174" s="122">
        <f t="shared" si="53"/>
        <v>0</v>
      </c>
      <c r="BC174" s="123" t="e">
        <f>SUMIF(#REF!,#REF!, BB20:BB333)</f>
        <v>#REF!</v>
      </c>
      <c r="BD174" s="123">
        <f t="shared" si="54"/>
        <v>0</v>
      </c>
      <c r="BE174" s="123" t="e">
        <f>SUMIF(#REF!,#REF!, BD20:BD333)</f>
        <v>#REF!</v>
      </c>
      <c r="BF174" s="123">
        <f t="shared" si="55"/>
        <v>0</v>
      </c>
      <c r="BG174" s="123" t="e">
        <f>SUMIF(#REF!,#REF!, BF20:BF333)</f>
        <v>#REF!</v>
      </c>
      <c r="BH174" s="123" t="e" vm="2">
        <f t="shared" si="56"/>
        <v>#VALUE!</v>
      </c>
      <c r="BI174" s="124">
        <f>SUMIF(B20:B333, B174, BH20:BH333)</f>
        <v>0</v>
      </c>
      <c r="BJ174" s="125"/>
      <c r="BK174" s="99"/>
      <c r="BL174" s="100"/>
      <c r="BM174" s="100"/>
      <c r="BN174" s="100"/>
      <c r="BO174" s="100"/>
      <c r="BP174" s="100"/>
      <c r="BQ174" s="100"/>
      <c r="BR174" s="100"/>
      <c r="BS174" s="100"/>
      <c r="BT174" s="100"/>
      <c r="BU174" s="100"/>
      <c r="BV174" s="100"/>
      <c r="BW174" s="100"/>
      <c r="BX174" s="100"/>
      <c r="BY174" s="100"/>
      <c r="BZ174" s="100"/>
      <c r="CA174" s="100"/>
      <c r="CB174" s="100"/>
      <c r="CC174" s="100"/>
      <c r="CD174" s="101"/>
    </row>
    <row r="175" spans="1:82" x14ac:dyDescent="0.25">
      <c r="A175" s="75" t="s">
        <v>383</v>
      </c>
      <c r="B175" s="76"/>
      <c r="C175" s="77" t="s">
        <v>384</v>
      </c>
      <c r="D175" s="77" t="s">
        <v>103</v>
      </c>
      <c r="E175" s="78" t="s">
        <v>200</v>
      </c>
      <c r="F175" s="79" t="s">
        <v>104</v>
      </c>
      <c r="G175" s="80"/>
      <c r="H175" s="81" t="s">
        <v>104</v>
      </c>
      <c r="I175" s="79" t="s">
        <v>3</v>
      </c>
      <c r="J175" s="80" t="s">
        <v>5</v>
      </c>
      <c r="K175" s="82"/>
      <c r="L175" s="83"/>
      <c r="M175" s="84"/>
      <c r="N175" s="85">
        <v>9325</v>
      </c>
      <c r="O175" s="86">
        <v>10100</v>
      </c>
      <c r="P175" s="86">
        <v>10617</v>
      </c>
      <c r="Q175" s="87"/>
      <c r="R175" s="192">
        <v>0</v>
      </c>
      <c r="S175" s="85">
        <v>0</v>
      </c>
      <c r="T175" s="86">
        <v>0</v>
      </c>
      <c r="U175" s="86">
        <v>0</v>
      </c>
      <c r="V175" s="87">
        <f t="shared" si="46"/>
        <v>0</v>
      </c>
      <c r="W175" s="89"/>
      <c r="X175" s="90"/>
      <c r="Y175" s="91" t="s">
        <v>80</v>
      </c>
      <c r="Z175" s="80" t="str">
        <f>'[2]Tier 1'!V175</f>
        <v>D</v>
      </c>
      <c r="AA175" s="80"/>
      <c r="AB175" s="80"/>
      <c r="AC175" s="80"/>
      <c r="AD175" s="81"/>
      <c r="AE175" s="85">
        <f>'[2]Tier 1'!W175</f>
        <v>0</v>
      </c>
      <c r="AF175" s="86"/>
      <c r="AG175" s="86">
        <f>'[2]Tier 1'!X175</f>
        <v>0</v>
      </c>
      <c r="AH175" s="86"/>
      <c r="AI175" s="86">
        <f>'[2]Tier 1'!Y175</f>
        <v>0</v>
      </c>
      <c r="AJ175" s="86">
        <f t="shared" si="47"/>
        <v>0</v>
      </c>
      <c r="AK175" s="86" t="e" vm="1">
        <f>VLOOKUP(A175,[1]_ScenarioData!$B$2:$FF$9999,-1,FALSE)</f>
        <v>#VALUE!</v>
      </c>
      <c r="AL175" s="87" t="e" vm="2">
        <f t="shared" si="48"/>
        <v>#VALUE!</v>
      </c>
      <c r="AM175" s="85">
        <f t="shared" si="57"/>
        <v>0</v>
      </c>
      <c r="AN175" s="92">
        <f t="shared" si="58"/>
        <v>0</v>
      </c>
      <c r="AO175" s="80" t="str">
        <f t="shared" si="59"/>
        <v>OK</v>
      </c>
      <c r="AP175" s="86">
        <f t="shared" si="60"/>
        <v>0</v>
      </c>
      <c r="AQ175" s="92">
        <f t="shared" si="61"/>
        <v>0</v>
      </c>
      <c r="AR175" s="80" t="str">
        <f t="shared" si="62"/>
        <v>OK</v>
      </c>
      <c r="AS175" s="86">
        <f t="shared" si="63"/>
        <v>0</v>
      </c>
      <c r="AT175" s="92">
        <f t="shared" si="64"/>
        <v>0</v>
      </c>
      <c r="AU175" s="93" t="str">
        <f t="shared" si="65"/>
        <v>OK</v>
      </c>
      <c r="AV175" s="86">
        <f t="shared" si="49"/>
        <v>0</v>
      </c>
      <c r="AW175" s="92" t="e" vm="2">
        <f t="shared" si="50"/>
        <v>#VALUE!</v>
      </c>
      <c r="AX175" s="94" t="e" vm="2">
        <f t="shared" si="51"/>
        <v>#VALUE!</v>
      </c>
      <c r="AY175" s="79"/>
      <c r="AZ175" s="80"/>
      <c r="BA175" s="84">
        <f t="shared" si="52"/>
        <v>0</v>
      </c>
      <c r="BB175" s="95">
        <f t="shared" si="53"/>
        <v>0</v>
      </c>
      <c r="BC175" s="96" t="e">
        <f>SUMIF(#REF!,#REF!, BB20:BB333)</f>
        <v>#REF!</v>
      </c>
      <c r="BD175" s="96">
        <f t="shared" si="54"/>
        <v>0</v>
      </c>
      <c r="BE175" s="96" t="e">
        <f>SUMIF(#REF!,#REF!, BD20:BD333)</f>
        <v>#REF!</v>
      </c>
      <c r="BF175" s="96">
        <f t="shared" si="55"/>
        <v>0</v>
      </c>
      <c r="BG175" s="96" t="e">
        <f>SUMIF(#REF!,#REF!, BF20:BF333)</f>
        <v>#REF!</v>
      </c>
      <c r="BH175" s="96" t="e" vm="2">
        <f t="shared" si="56"/>
        <v>#VALUE!</v>
      </c>
      <c r="BI175" s="97">
        <f>SUMIF(B20:B333, B175, BH20:BH333)</f>
        <v>0</v>
      </c>
      <c r="BJ175" s="98"/>
      <c r="BK175" s="99"/>
      <c r="BL175" s="100"/>
      <c r="BM175" s="100"/>
      <c r="BN175" s="100"/>
      <c r="BO175" s="100"/>
      <c r="BP175" s="100"/>
      <c r="BQ175" s="100"/>
      <c r="BR175" s="100"/>
      <c r="BS175" s="100"/>
      <c r="BT175" s="100"/>
      <c r="BU175" s="100"/>
      <c r="BV175" s="100"/>
      <c r="BW175" s="100"/>
      <c r="BX175" s="100"/>
      <c r="BY175" s="100"/>
      <c r="BZ175" s="100"/>
      <c r="CA175" s="100"/>
      <c r="CB175" s="100"/>
      <c r="CC175" s="100"/>
      <c r="CD175" s="101"/>
    </row>
    <row r="176" spans="1:82" x14ac:dyDescent="0.25">
      <c r="A176" s="102" t="s">
        <v>385</v>
      </c>
      <c r="B176" s="103"/>
      <c r="C176" s="104" t="s">
        <v>384</v>
      </c>
      <c r="D176" s="104" t="s">
        <v>200</v>
      </c>
      <c r="E176" s="105" t="s">
        <v>160</v>
      </c>
      <c r="F176" s="106" t="s">
        <v>104</v>
      </c>
      <c r="G176" s="107"/>
      <c r="H176" s="108" t="s">
        <v>104</v>
      </c>
      <c r="I176" s="106" t="s">
        <v>3</v>
      </c>
      <c r="J176" s="107" t="s">
        <v>5</v>
      </c>
      <c r="K176" s="109"/>
      <c r="L176" s="110"/>
      <c r="M176" s="111"/>
      <c r="N176" s="112">
        <v>5626</v>
      </c>
      <c r="O176" s="113">
        <v>5971</v>
      </c>
      <c r="P176" s="113">
        <v>6212</v>
      </c>
      <c r="Q176" s="114"/>
      <c r="R176" s="193">
        <v>0.09</v>
      </c>
      <c r="S176" s="112">
        <v>506</v>
      </c>
      <c r="T176" s="113">
        <v>537</v>
      </c>
      <c r="U176" s="113">
        <v>559</v>
      </c>
      <c r="V176" s="114">
        <f t="shared" si="46"/>
        <v>0</v>
      </c>
      <c r="W176" s="116"/>
      <c r="X176" s="117"/>
      <c r="Y176" s="118" t="s">
        <v>80</v>
      </c>
      <c r="Z176" s="107" t="str">
        <f>'[2]Tier 1'!V176</f>
        <v>D</v>
      </c>
      <c r="AA176" s="107"/>
      <c r="AB176" s="107"/>
      <c r="AC176" s="107"/>
      <c r="AD176" s="108"/>
      <c r="AE176" s="112">
        <f>'[2]Tier 1'!W176</f>
        <v>1962</v>
      </c>
      <c r="AF176" s="113"/>
      <c r="AG176" s="113">
        <f>'[2]Tier 1'!X176</f>
        <v>1962</v>
      </c>
      <c r="AH176" s="113"/>
      <c r="AI176" s="113">
        <f>'[2]Tier 1'!Y176</f>
        <v>1962</v>
      </c>
      <c r="AJ176" s="113">
        <f t="shared" si="47"/>
        <v>1765.8</v>
      </c>
      <c r="AK176" s="113" t="e" vm="1">
        <f>VLOOKUP(A176,[1]_ScenarioData!$B$2:$FF$9999,-1,FALSE)</f>
        <v>#VALUE!</v>
      </c>
      <c r="AL176" s="114" t="e" vm="2">
        <f t="shared" si="48"/>
        <v>#VALUE!</v>
      </c>
      <c r="AM176" s="112">
        <f t="shared" si="57"/>
        <v>506</v>
      </c>
      <c r="AN176" s="119">
        <f t="shared" si="58"/>
        <v>0.25800000000000001</v>
      </c>
      <c r="AO176" s="107" t="str">
        <f t="shared" si="59"/>
        <v>OK</v>
      </c>
      <c r="AP176" s="113">
        <f t="shared" si="60"/>
        <v>537</v>
      </c>
      <c r="AQ176" s="119">
        <f t="shared" si="61"/>
        <v>0.27400000000000002</v>
      </c>
      <c r="AR176" s="107" t="str">
        <f t="shared" si="62"/>
        <v>OK</v>
      </c>
      <c r="AS176" s="113">
        <f t="shared" si="63"/>
        <v>559</v>
      </c>
      <c r="AT176" s="119">
        <f t="shared" si="64"/>
        <v>0.28499999999999998</v>
      </c>
      <c r="AU176" s="120" t="str">
        <f t="shared" si="65"/>
        <v>OK</v>
      </c>
      <c r="AV176" s="113">
        <f t="shared" si="49"/>
        <v>0</v>
      </c>
      <c r="AW176" s="119" t="e" vm="2">
        <f t="shared" si="50"/>
        <v>#VALUE!</v>
      </c>
      <c r="AX176" s="121" t="e" vm="2">
        <f t="shared" si="51"/>
        <v>#VALUE!</v>
      </c>
      <c r="AY176" s="106"/>
      <c r="AZ176" s="107"/>
      <c r="BA176" s="111">
        <f t="shared" si="52"/>
        <v>0</v>
      </c>
      <c r="BB176" s="122">
        <f t="shared" si="53"/>
        <v>1</v>
      </c>
      <c r="BC176" s="123" t="e">
        <f>SUMIF(#REF!,#REF!, BB20:BB333)</f>
        <v>#REF!</v>
      </c>
      <c r="BD176" s="123">
        <f t="shared" si="54"/>
        <v>1</v>
      </c>
      <c r="BE176" s="123" t="e">
        <f>SUMIF(#REF!,#REF!, BD20:BD333)</f>
        <v>#REF!</v>
      </c>
      <c r="BF176" s="123">
        <f t="shared" si="55"/>
        <v>0</v>
      </c>
      <c r="BG176" s="123" t="e">
        <f>SUMIF(#REF!,#REF!, BF20:BF333)</f>
        <v>#REF!</v>
      </c>
      <c r="BH176" s="123" t="e" vm="2">
        <f t="shared" si="56"/>
        <v>#VALUE!</v>
      </c>
      <c r="BI176" s="124">
        <f>SUMIF(B20:B333, B176, BH20:BH333)</f>
        <v>0</v>
      </c>
      <c r="BJ176" s="125"/>
      <c r="BK176" s="99"/>
      <c r="BL176" s="100"/>
      <c r="BM176" s="100"/>
      <c r="BN176" s="100"/>
      <c r="BO176" s="100"/>
      <c r="BP176" s="100"/>
      <c r="BQ176" s="100"/>
      <c r="BR176" s="100"/>
      <c r="BS176" s="100"/>
      <c r="BT176" s="100"/>
      <c r="BU176" s="100"/>
      <c r="BV176" s="100"/>
      <c r="BW176" s="100"/>
      <c r="BX176" s="100"/>
      <c r="BY176" s="100"/>
      <c r="BZ176" s="100"/>
      <c r="CA176" s="100"/>
      <c r="CB176" s="100"/>
      <c r="CC176" s="100"/>
      <c r="CD176" s="101"/>
    </row>
    <row r="177" spans="1:82" x14ac:dyDescent="0.25">
      <c r="A177" s="75" t="s">
        <v>386</v>
      </c>
      <c r="B177" s="76"/>
      <c r="C177" s="77" t="s">
        <v>384</v>
      </c>
      <c r="D177" s="77" t="s">
        <v>160</v>
      </c>
      <c r="E177" s="78" t="s">
        <v>140</v>
      </c>
      <c r="F177" s="79" t="s">
        <v>104</v>
      </c>
      <c r="G177" s="80"/>
      <c r="H177" s="81" t="s">
        <v>104</v>
      </c>
      <c r="I177" s="79" t="s">
        <v>3</v>
      </c>
      <c r="J177" s="80" t="s">
        <v>5</v>
      </c>
      <c r="K177" s="82"/>
      <c r="L177" s="83"/>
      <c r="M177" s="84"/>
      <c r="N177" s="85">
        <v>2568</v>
      </c>
      <c r="O177" s="86">
        <v>2725</v>
      </c>
      <c r="P177" s="86">
        <v>2835</v>
      </c>
      <c r="Q177" s="87"/>
      <c r="R177" s="192">
        <v>0.09</v>
      </c>
      <c r="S177" s="85">
        <v>231</v>
      </c>
      <c r="T177" s="86">
        <v>245</v>
      </c>
      <c r="U177" s="86">
        <v>255</v>
      </c>
      <c r="V177" s="87">
        <f t="shared" si="46"/>
        <v>0</v>
      </c>
      <c r="W177" s="89"/>
      <c r="X177" s="90"/>
      <c r="Y177" s="91" t="s">
        <v>80</v>
      </c>
      <c r="Z177" s="80" t="str">
        <f>'[2]Tier 1'!V177</f>
        <v>D</v>
      </c>
      <c r="AA177" s="80"/>
      <c r="AB177" s="80"/>
      <c r="AC177" s="80"/>
      <c r="AD177" s="81"/>
      <c r="AE177" s="85">
        <f>'[2]Tier 1'!W177</f>
        <v>1962</v>
      </c>
      <c r="AF177" s="86"/>
      <c r="AG177" s="86">
        <f>'[2]Tier 1'!X177</f>
        <v>1962</v>
      </c>
      <c r="AH177" s="86"/>
      <c r="AI177" s="86">
        <f>'[2]Tier 1'!Y177</f>
        <v>1962</v>
      </c>
      <c r="AJ177" s="86">
        <f t="shared" si="47"/>
        <v>1765.8</v>
      </c>
      <c r="AK177" s="86" t="e" vm="1">
        <f>VLOOKUP(A177,[1]_ScenarioData!$B$2:$FF$9999,-1,FALSE)</f>
        <v>#VALUE!</v>
      </c>
      <c r="AL177" s="87" t="e" vm="2">
        <f t="shared" si="48"/>
        <v>#VALUE!</v>
      </c>
      <c r="AM177" s="85">
        <f t="shared" si="57"/>
        <v>231</v>
      </c>
      <c r="AN177" s="92">
        <f t="shared" si="58"/>
        <v>0.11799999999999999</v>
      </c>
      <c r="AO177" s="80" t="str">
        <f t="shared" si="59"/>
        <v>OK</v>
      </c>
      <c r="AP177" s="86">
        <f t="shared" si="60"/>
        <v>245</v>
      </c>
      <c r="AQ177" s="92">
        <f t="shared" si="61"/>
        <v>0.125</v>
      </c>
      <c r="AR177" s="80" t="str">
        <f t="shared" si="62"/>
        <v>OK</v>
      </c>
      <c r="AS177" s="86">
        <f t="shared" si="63"/>
        <v>255</v>
      </c>
      <c r="AT177" s="92">
        <f t="shared" si="64"/>
        <v>0.13</v>
      </c>
      <c r="AU177" s="93" t="str">
        <f t="shared" si="65"/>
        <v>OK</v>
      </c>
      <c r="AV177" s="86">
        <f t="shared" si="49"/>
        <v>0</v>
      </c>
      <c r="AW177" s="92" t="e" vm="2">
        <f t="shared" si="50"/>
        <v>#VALUE!</v>
      </c>
      <c r="AX177" s="94" t="e" vm="2">
        <f t="shared" si="51"/>
        <v>#VALUE!</v>
      </c>
      <c r="AY177" s="79"/>
      <c r="AZ177" s="80"/>
      <c r="BA177" s="84">
        <f t="shared" si="52"/>
        <v>0</v>
      </c>
      <c r="BB177" s="95">
        <f t="shared" si="53"/>
        <v>1</v>
      </c>
      <c r="BC177" s="96" t="e">
        <f>SUMIF(#REF!,#REF!, BB20:BB333)</f>
        <v>#REF!</v>
      </c>
      <c r="BD177" s="96">
        <f t="shared" si="54"/>
        <v>1</v>
      </c>
      <c r="BE177" s="96" t="e">
        <f>SUMIF(#REF!,#REF!, BD20:BD333)</f>
        <v>#REF!</v>
      </c>
      <c r="BF177" s="96">
        <f t="shared" si="55"/>
        <v>0</v>
      </c>
      <c r="BG177" s="96" t="e">
        <f>SUMIF(#REF!,#REF!, BF20:BF333)</f>
        <v>#REF!</v>
      </c>
      <c r="BH177" s="96" t="e" vm="2">
        <f t="shared" si="56"/>
        <v>#VALUE!</v>
      </c>
      <c r="BI177" s="97">
        <f>SUMIF(B20:B333, B177, BH20:BH333)</f>
        <v>0</v>
      </c>
      <c r="BJ177" s="98"/>
      <c r="BK177" s="99"/>
      <c r="BL177" s="100"/>
      <c r="BM177" s="100"/>
      <c r="BN177" s="100"/>
      <c r="BO177" s="100"/>
      <c r="BP177" s="100"/>
      <c r="BQ177" s="100"/>
      <c r="BR177" s="100"/>
      <c r="BS177" s="100"/>
      <c r="BT177" s="100"/>
      <c r="BU177" s="100"/>
      <c r="BV177" s="100"/>
      <c r="BW177" s="100"/>
      <c r="BX177" s="100"/>
      <c r="BY177" s="100"/>
      <c r="BZ177" s="100"/>
      <c r="CA177" s="100"/>
      <c r="CB177" s="100"/>
      <c r="CC177" s="100"/>
      <c r="CD177" s="101"/>
    </row>
    <row r="178" spans="1:82" x14ac:dyDescent="0.25">
      <c r="A178" s="102" t="s">
        <v>387</v>
      </c>
      <c r="B178" s="103"/>
      <c r="C178" s="104" t="s">
        <v>261</v>
      </c>
      <c r="D178" s="104" t="s">
        <v>200</v>
      </c>
      <c r="E178" s="105" t="s">
        <v>232</v>
      </c>
      <c r="F178" s="106" t="s">
        <v>104</v>
      </c>
      <c r="G178" s="107"/>
      <c r="H178" s="108" t="s">
        <v>104</v>
      </c>
      <c r="I178" s="106" t="s">
        <v>5</v>
      </c>
      <c r="J178" s="107" t="s">
        <v>5</v>
      </c>
      <c r="K178" s="109"/>
      <c r="L178" s="110"/>
      <c r="M178" s="111"/>
      <c r="N178" s="112">
        <v>1256</v>
      </c>
      <c r="O178" s="113">
        <v>1376</v>
      </c>
      <c r="P178" s="113">
        <v>1456</v>
      </c>
      <c r="Q178" s="114"/>
      <c r="R178" s="193">
        <v>0.09</v>
      </c>
      <c r="S178" s="112">
        <v>113</v>
      </c>
      <c r="T178" s="113">
        <v>124</v>
      </c>
      <c r="U178" s="113">
        <v>131</v>
      </c>
      <c r="V178" s="114">
        <f t="shared" si="46"/>
        <v>0</v>
      </c>
      <c r="W178" s="116"/>
      <c r="X178" s="117"/>
      <c r="Y178" s="118" t="s">
        <v>80</v>
      </c>
      <c r="Z178" s="107" t="str">
        <f>'[2]Tier 1'!V178</f>
        <v>D</v>
      </c>
      <c r="AA178" s="107"/>
      <c r="AB178" s="107"/>
      <c r="AC178" s="107"/>
      <c r="AD178" s="108"/>
      <c r="AE178" s="112">
        <f>'[2]Tier 1'!W178</f>
        <v>1899</v>
      </c>
      <c r="AF178" s="113"/>
      <c r="AG178" s="113">
        <f>'[2]Tier 1'!X178</f>
        <v>1899</v>
      </c>
      <c r="AH178" s="113"/>
      <c r="AI178" s="113">
        <f>'[2]Tier 1'!Y178</f>
        <v>1899</v>
      </c>
      <c r="AJ178" s="113">
        <f t="shared" si="47"/>
        <v>1709.1000000000001</v>
      </c>
      <c r="AK178" s="113" t="e" vm="1">
        <f>VLOOKUP(A178,[1]_ScenarioData!$B$2:$FF$9999,-1,FALSE)</f>
        <v>#VALUE!</v>
      </c>
      <c r="AL178" s="114" t="e" vm="2">
        <f t="shared" si="48"/>
        <v>#VALUE!</v>
      </c>
      <c r="AM178" s="112">
        <f t="shared" si="57"/>
        <v>113</v>
      </c>
      <c r="AN178" s="119">
        <f t="shared" si="58"/>
        <v>0.06</v>
      </c>
      <c r="AO178" s="107" t="str">
        <f t="shared" si="59"/>
        <v>OK</v>
      </c>
      <c r="AP178" s="113">
        <f t="shared" si="60"/>
        <v>124</v>
      </c>
      <c r="AQ178" s="119">
        <f t="shared" si="61"/>
        <v>6.5000000000000002E-2</v>
      </c>
      <c r="AR178" s="107" t="str">
        <f t="shared" si="62"/>
        <v>OK</v>
      </c>
      <c r="AS178" s="113">
        <f t="shared" si="63"/>
        <v>131</v>
      </c>
      <c r="AT178" s="119">
        <f t="shared" si="64"/>
        <v>6.9000000000000006E-2</v>
      </c>
      <c r="AU178" s="120" t="str">
        <f t="shared" si="65"/>
        <v>OK</v>
      </c>
      <c r="AV178" s="113">
        <f t="shared" si="49"/>
        <v>0</v>
      </c>
      <c r="AW178" s="119" t="e" vm="2">
        <f t="shared" si="50"/>
        <v>#VALUE!</v>
      </c>
      <c r="AX178" s="121" t="e" vm="2">
        <f t="shared" si="51"/>
        <v>#VALUE!</v>
      </c>
      <c r="AY178" s="106"/>
      <c r="AZ178" s="107"/>
      <c r="BA178" s="111">
        <f t="shared" si="52"/>
        <v>0</v>
      </c>
      <c r="BB178" s="122">
        <f t="shared" si="53"/>
        <v>1</v>
      </c>
      <c r="BC178" s="123" t="e">
        <f>SUMIF(#REF!,#REF!, BB20:BB333)</f>
        <v>#REF!</v>
      </c>
      <c r="BD178" s="123">
        <f t="shared" si="54"/>
        <v>1</v>
      </c>
      <c r="BE178" s="123" t="e">
        <f>SUMIF(#REF!,#REF!, BD20:BD333)</f>
        <v>#REF!</v>
      </c>
      <c r="BF178" s="123">
        <f t="shared" si="55"/>
        <v>0</v>
      </c>
      <c r="BG178" s="123" t="e">
        <f>SUMIF(#REF!,#REF!, BF20:BF333)</f>
        <v>#REF!</v>
      </c>
      <c r="BH178" s="123" t="e" vm="2">
        <f t="shared" si="56"/>
        <v>#VALUE!</v>
      </c>
      <c r="BI178" s="124">
        <f>SUMIF(B20:B333, B178, BH20:BH333)</f>
        <v>0</v>
      </c>
      <c r="BJ178" s="125"/>
      <c r="BK178" s="99"/>
      <c r="BL178" s="100"/>
      <c r="BM178" s="100"/>
      <c r="BN178" s="100"/>
      <c r="BO178" s="100"/>
      <c r="BP178" s="100"/>
      <c r="BQ178" s="100"/>
      <c r="BR178" s="100"/>
      <c r="BS178" s="100"/>
      <c r="BT178" s="100"/>
      <c r="BU178" s="100"/>
      <c r="BV178" s="100"/>
      <c r="BW178" s="100"/>
      <c r="BX178" s="100"/>
      <c r="BY178" s="100"/>
      <c r="BZ178" s="100"/>
      <c r="CA178" s="100"/>
      <c r="CB178" s="100"/>
      <c r="CC178" s="100"/>
      <c r="CD178" s="101"/>
    </row>
    <row r="179" spans="1:82" x14ac:dyDescent="0.25">
      <c r="A179" s="75" t="s">
        <v>388</v>
      </c>
      <c r="B179" s="76"/>
      <c r="C179" s="77" t="s">
        <v>261</v>
      </c>
      <c r="D179" s="77" t="s">
        <v>232</v>
      </c>
      <c r="E179" s="78" t="s">
        <v>168</v>
      </c>
      <c r="F179" s="79" t="s">
        <v>104</v>
      </c>
      <c r="G179" s="80"/>
      <c r="H179" s="81" t="s">
        <v>104</v>
      </c>
      <c r="I179" s="79" t="s">
        <v>3</v>
      </c>
      <c r="J179" s="80" t="s">
        <v>5</v>
      </c>
      <c r="K179" s="82"/>
      <c r="L179" s="83"/>
      <c r="M179" s="84"/>
      <c r="N179" s="85">
        <v>1256</v>
      </c>
      <c r="O179" s="86">
        <v>1376</v>
      </c>
      <c r="P179" s="86">
        <v>1456</v>
      </c>
      <c r="Q179" s="87"/>
      <c r="R179" s="192">
        <v>0.09</v>
      </c>
      <c r="S179" s="85">
        <v>113</v>
      </c>
      <c r="T179" s="86">
        <v>124</v>
      </c>
      <c r="U179" s="86">
        <v>131</v>
      </c>
      <c r="V179" s="87">
        <f t="shared" si="46"/>
        <v>0</v>
      </c>
      <c r="W179" s="89"/>
      <c r="X179" s="90"/>
      <c r="Y179" s="91" t="s">
        <v>80</v>
      </c>
      <c r="Z179" s="80" t="str">
        <f>'[2]Tier 1'!V179</f>
        <v>D</v>
      </c>
      <c r="AA179" s="80"/>
      <c r="AB179" s="80"/>
      <c r="AC179" s="80"/>
      <c r="AD179" s="81"/>
      <c r="AE179" s="85">
        <f>'[2]Tier 1'!W179</f>
        <v>1818</v>
      </c>
      <c r="AF179" s="86"/>
      <c r="AG179" s="86">
        <f>'[2]Tier 1'!X179</f>
        <v>1818</v>
      </c>
      <c r="AH179" s="86"/>
      <c r="AI179" s="86">
        <f>'[2]Tier 1'!Y179</f>
        <v>1818</v>
      </c>
      <c r="AJ179" s="86">
        <f t="shared" si="47"/>
        <v>1636.2</v>
      </c>
      <c r="AK179" s="86" t="e" vm="1">
        <f>VLOOKUP(A179,[1]_ScenarioData!$B$2:$FF$9999,-1,FALSE)</f>
        <v>#VALUE!</v>
      </c>
      <c r="AL179" s="87" t="e" vm="2">
        <f t="shared" si="48"/>
        <v>#VALUE!</v>
      </c>
      <c r="AM179" s="85">
        <f t="shared" si="57"/>
        <v>113</v>
      </c>
      <c r="AN179" s="92">
        <f t="shared" si="58"/>
        <v>6.2E-2</v>
      </c>
      <c r="AO179" s="80" t="str">
        <f t="shared" si="59"/>
        <v>OK</v>
      </c>
      <c r="AP179" s="86">
        <f t="shared" si="60"/>
        <v>124</v>
      </c>
      <c r="AQ179" s="92">
        <f t="shared" si="61"/>
        <v>6.8000000000000005E-2</v>
      </c>
      <c r="AR179" s="80" t="str">
        <f t="shared" si="62"/>
        <v>OK</v>
      </c>
      <c r="AS179" s="86">
        <f t="shared" si="63"/>
        <v>131</v>
      </c>
      <c r="AT179" s="92">
        <f t="shared" si="64"/>
        <v>7.1999999999999995E-2</v>
      </c>
      <c r="AU179" s="93" t="str">
        <f t="shared" si="65"/>
        <v>OK</v>
      </c>
      <c r="AV179" s="86">
        <f t="shared" si="49"/>
        <v>0</v>
      </c>
      <c r="AW179" s="92" t="e" vm="2">
        <f t="shared" si="50"/>
        <v>#VALUE!</v>
      </c>
      <c r="AX179" s="94" t="e" vm="2">
        <f t="shared" si="51"/>
        <v>#VALUE!</v>
      </c>
      <c r="AY179" s="79"/>
      <c r="AZ179" s="80"/>
      <c r="BA179" s="84">
        <f t="shared" si="52"/>
        <v>0</v>
      </c>
      <c r="BB179" s="95">
        <f t="shared" si="53"/>
        <v>1</v>
      </c>
      <c r="BC179" s="96" t="e">
        <f>SUMIF(#REF!,#REF!, BB20:BB333)</f>
        <v>#REF!</v>
      </c>
      <c r="BD179" s="96">
        <f t="shared" si="54"/>
        <v>1</v>
      </c>
      <c r="BE179" s="96" t="e">
        <f>SUMIF(#REF!,#REF!, BD20:BD333)</f>
        <v>#REF!</v>
      </c>
      <c r="BF179" s="96">
        <f t="shared" si="55"/>
        <v>0</v>
      </c>
      <c r="BG179" s="96" t="e">
        <f>SUMIF(#REF!,#REF!, BF20:BF333)</f>
        <v>#REF!</v>
      </c>
      <c r="BH179" s="96" t="e" vm="2">
        <f t="shared" si="56"/>
        <v>#VALUE!</v>
      </c>
      <c r="BI179" s="97">
        <f>SUMIF(B20:B333, B179, BH20:BH333)</f>
        <v>0</v>
      </c>
      <c r="BJ179" s="98"/>
      <c r="BK179" s="99"/>
      <c r="BL179" s="100"/>
      <c r="BM179" s="100"/>
      <c r="BN179" s="100"/>
      <c r="BO179" s="100"/>
      <c r="BP179" s="100"/>
      <c r="BQ179" s="100"/>
      <c r="BR179" s="100"/>
      <c r="BS179" s="100"/>
      <c r="BT179" s="100"/>
      <c r="BU179" s="100"/>
      <c r="BV179" s="100"/>
      <c r="BW179" s="100"/>
      <c r="BX179" s="100"/>
      <c r="BY179" s="100"/>
      <c r="BZ179" s="100"/>
      <c r="CA179" s="100"/>
      <c r="CB179" s="100"/>
      <c r="CC179" s="100"/>
      <c r="CD179" s="101"/>
    </row>
    <row r="180" spans="1:82" x14ac:dyDescent="0.25">
      <c r="A180" s="102" t="s">
        <v>389</v>
      </c>
      <c r="B180" s="103"/>
      <c r="C180" s="104" t="s">
        <v>261</v>
      </c>
      <c r="D180" s="104" t="s">
        <v>168</v>
      </c>
      <c r="E180" s="105" t="s">
        <v>140</v>
      </c>
      <c r="F180" s="106" t="s">
        <v>104</v>
      </c>
      <c r="G180" s="107"/>
      <c r="H180" s="108" t="s">
        <v>109</v>
      </c>
      <c r="I180" s="106" t="s">
        <v>3</v>
      </c>
      <c r="J180" s="107" t="s">
        <v>5</v>
      </c>
      <c r="K180" s="109"/>
      <c r="L180" s="110"/>
      <c r="M180" s="111"/>
      <c r="N180" s="112">
        <v>1256</v>
      </c>
      <c r="O180" s="113">
        <v>1376</v>
      </c>
      <c r="P180" s="113">
        <v>1456</v>
      </c>
      <c r="Q180" s="114"/>
      <c r="R180" s="193">
        <v>0.09</v>
      </c>
      <c r="S180" s="112">
        <v>113</v>
      </c>
      <c r="T180" s="113">
        <v>124</v>
      </c>
      <c r="U180" s="113">
        <v>131</v>
      </c>
      <c r="V180" s="114">
        <f t="shared" si="46"/>
        <v>0</v>
      </c>
      <c r="W180" s="116"/>
      <c r="X180" s="117"/>
      <c r="Y180" s="118" t="s">
        <v>80</v>
      </c>
      <c r="Z180" s="107" t="str">
        <f>'[2]Tier 1'!V180</f>
        <v>D</v>
      </c>
      <c r="AA180" s="107"/>
      <c r="AB180" s="107"/>
      <c r="AC180" s="107"/>
      <c r="AD180" s="108"/>
      <c r="AE180" s="112">
        <f>'[2]Tier 1'!W180</f>
        <v>1818</v>
      </c>
      <c r="AF180" s="113"/>
      <c r="AG180" s="113">
        <f>'[2]Tier 1'!X180</f>
        <v>1818</v>
      </c>
      <c r="AH180" s="113"/>
      <c r="AI180" s="113">
        <f>'[2]Tier 1'!Y180</f>
        <v>1818</v>
      </c>
      <c r="AJ180" s="113">
        <f t="shared" si="47"/>
        <v>1636.2</v>
      </c>
      <c r="AK180" s="113" t="e" vm="1">
        <f>VLOOKUP(A180,[1]_ScenarioData!$B$2:$FF$9999,-1,FALSE)</f>
        <v>#VALUE!</v>
      </c>
      <c r="AL180" s="114" t="e" vm="2">
        <f t="shared" si="48"/>
        <v>#VALUE!</v>
      </c>
      <c r="AM180" s="112">
        <f t="shared" si="57"/>
        <v>113</v>
      </c>
      <c r="AN180" s="119">
        <f t="shared" si="58"/>
        <v>6.2E-2</v>
      </c>
      <c r="AO180" s="107" t="str">
        <f t="shared" si="59"/>
        <v>OK</v>
      </c>
      <c r="AP180" s="113">
        <f t="shared" si="60"/>
        <v>124</v>
      </c>
      <c r="AQ180" s="119">
        <f t="shared" si="61"/>
        <v>6.8000000000000005E-2</v>
      </c>
      <c r="AR180" s="107" t="str">
        <f t="shared" si="62"/>
        <v>OK</v>
      </c>
      <c r="AS180" s="113">
        <f t="shared" si="63"/>
        <v>131</v>
      </c>
      <c r="AT180" s="119">
        <f t="shared" si="64"/>
        <v>7.1999999999999995E-2</v>
      </c>
      <c r="AU180" s="120" t="str">
        <f t="shared" si="65"/>
        <v>OK</v>
      </c>
      <c r="AV180" s="113">
        <f t="shared" si="49"/>
        <v>0</v>
      </c>
      <c r="AW180" s="119" t="e" vm="2">
        <f t="shared" si="50"/>
        <v>#VALUE!</v>
      </c>
      <c r="AX180" s="121" t="e" vm="2">
        <f t="shared" si="51"/>
        <v>#VALUE!</v>
      </c>
      <c r="AY180" s="106"/>
      <c r="AZ180" s="107"/>
      <c r="BA180" s="111">
        <f t="shared" si="52"/>
        <v>0</v>
      </c>
      <c r="BB180" s="122">
        <f t="shared" si="53"/>
        <v>1</v>
      </c>
      <c r="BC180" s="123" t="e">
        <f>SUMIF(#REF!,#REF!, BB20:BB333)</f>
        <v>#REF!</v>
      </c>
      <c r="BD180" s="123">
        <f t="shared" si="54"/>
        <v>1</v>
      </c>
      <c r="BE180" s="123" t="e">
        <f>SUMIF(#REF!,#REF!, BD20:BD333)</f>
        <v>#REF!</v>
      </c>
      <c r="BF180" s="123">
        <f t="shared" si="55"/>
        <v>0</v>
      </c>
      <c r="BG180" s="123" t="e">
        <f>SUMIF(#REF!,#REF!, BF20:BF333)</f>
        <v>#REF!</v>
      </c>
      <c r="BH180" s="123" t="e" vm="2">
        <f t="shared" si="56"/>
        <v>#VALUE!</v>
      </c>
      <c r="BI180" s="124">
        <f>SUMIF(B20:B333, B180, BH20:BH333)</f>
        <v>0</v>
      </c>
      <c r="BJ180" s="125"/>
      <c r="BK180" s="99"/>
      <c r="BL180" s="100"/>
      <c r="BM180" s="100"/>
      <c r="BN180" s="100"/>
      <c r="BO180" s="100"/>
      <c r="BP180" s="100"/>
      <c r="BQ180" s="100"/>
      <c r="BR180" s="100"/>
      <c r="BS180" s="100"/>
      <c r="BT180" s="100"/>
      <c r="BU180" s="100"/>
      <c r="BV180" s="100"/>
      <c r="BW180" s="100"/>
      <c r="BX180" s="100"/>
      <c r="BY180" s="100"/>
      <c r="BZ180" s="100"/>
      <c r="CA180" s="100"/>
      <c r="CB180" s="100"/>
      <c r="CC180" s="100"/>
      <c r="CD180" s="101"/>
    </row>
    <row r="181" spans="1:82" x14ac:dyDescent="0.25">
      <c r="A181" s="75" t="s">
        <v>390</v>
      </c>
      <c r="B181" s="76"/>
      <c r="C181" s="77" t="s">
        <v>261</v>
      </c>
      <c r="D181" s="77" t="s">
        <v>140</v>
      </c>
      <c r="E181" s="78" t="s">
        <v>170</v>
      </c>
      <c r="F181" s="79" t="s">
        <v>104</v>
      </c>
      <c r="G181" s="80"/>
      <c r="H181" s="81" t="s">
        <v>109</v>
      </c>
      <c r="I181" s="79" t="s">
        <v>3</v>
      </c>
      <c r="J181" s="80" t="s">
        <v>5</v>
      </c>
      <c r="K181" s="82"/>
      <c r="L181" s="83"/>
      <c r="M181" s="84"/>
      <c r="N181" s="85">
        <v>5100</v>
      </c>
      <c r="O181" s="86">
        <v>5024</v>
      </c>
      <c r="P181" s="86">
        <v>5133</v>
      </c>
      <c r="Q181" s="87"/>
      <c r="R181" s="192">
        <v>0.09</v>
      </c>
      <c r="S181" s="85">
        <v>459</v>
      </c>
      <c r="T181" s="86">
        <v>452</v>
      </c>
      <c r="U181" s="86">
        <v>462</v>
      </c>
      <c r="V181" s="87">
        <f t="shared" si="46"/>
        <v>0</v>
      </c>
      <c r="W181" s="89"/>
      <c r="X181" s="90"/>
      <c r="Y181" s="91" t="s">
        <v>80</v>
      </c>
      <c r="Z181" s="80" t="str">
        <f>'[2]Tier 1'!V181</f>
        <v>D</v>
      </c>
      <c r="AA181" s="80"/>
      <c r="AB181" s="80"/>
      <c r="AC181" s="80"/>
      <c r="AD181" s="81"/>
      <c r="AE181" s="85">
        <f>'[2]Tier 1'!W181</f>
        <v>1197</v>
      </c>
      <c r="AF181" s="86"/>
      <c r="AG181" s="86">
        <f>'[2]Tier 1'!X181</f>
        <v>1197</v>
      </c>
      <c r="AH181" s="86"/>
      <c r="AI181" s="86">
        <f>'[2]Tier 1'!Y181</f>
        <v>1197</v>
      </c>
      <c r="AJ181" s="86">
        <f t="shared" si="47"/>
        <v>1077.3</v>
      </c>
      <c r="AK181" s="86" t="e" vm="1">
        <f>VLOOKUP(A181,[1]_ScenarioData!$B$2:$FF$9999,-1,FALSE)</f>
        <v>#VALUE!</v>
      </c>
      <c r="AL181" s="87" t="e" vm="2">
        <f t="shared" si="48"/>
        <v>#VALUE!</v>
      </c>
      <c r="AM181" s="85">
        <f t="shared" si="57"/>
        <v>459</v>
      </c>
      <c r="AN181" s="92">
        <f t="shared" si="58"/>
        <v>0.38300000000000001</v>
      </c>
      <c r="AO181" s="80" t="str">
        <f t="shared" si="59"/>
        <v>OK</v>
      </c>
      <c r="AP181" s="86">
        <f t="shared" si="60"/>
        <v>452</v>
      </c>
      <c r="AQ181" s="92">
        <f t="shared" si="61"/>
        <v>0.378</v>
      </c>
      <c r="AR181" s="80" t="str">
        <f t="shared" si="62"/>
        <v>OK</v>
      </c>
      <c r="AS181" s="86">
        <f t="shared" si="63"/>
        <v>462</v>
      </c>
      <c r="AT181" s="92">
        <f t="shared" si="64"/>
        <v>0.38600000000000001</v>
      </c>
      <c r="AU181" s="93" t="str">
        <f t="shared" si="65"/>
        <v>OK</v>
      </c>
      <c r="AV181" s="86">
        <f t="shared" si="49"/>
        <v>0</v>
      </c>
      <c r="AW181" s="92" t="e" vm="2">
        <f t="shared" si="50"/>
        <v>#VALUE!</v>
      </c>
      <c r="AX181" s="94" t="e" vm="2">
        <f t="shared" si="51"/>
        <v>#VALUE!</v>
      </c>
      <c r="AY181" s="79"/>
      <c r="AZ181" s="80"/>
      <c r="BA181" s="84">
        <f t="shared" si="52"/>
        <v>0</v>
      </c>
      <c r="BB181" s="95">
        <f t="shared" si="53"/>
        <v>1</v>
      </c>
      <c r="BC181" s="96" t="e">
        <f>SUMIF(#REF!,#REF!, BB20:BB333)</f>
        <v>#REF!</v>
      </c>
      <c r="BD181" s="96">
        <f t="shared" si="54"/>
        <v>1</v>
      </c>
      <c r="BE181" s="96" t="e">
        <f>SUMIF(#REF!,#REF!, BD20:BD333)</f>
        <v>#REF!</v>
      </c>
      <c r="BF181" s="96">
        <f t="shared" si="55"/>
        <v>0</v>
      </c>
      <c r="BG181" s="96" t="e">
        <f>SUMIF(#REF!,#REF!, BF20:BF333)</f>
        <v>#REF!</v>
      </c>
      <c r="BH181" s="96" t="e" vm="2">
        <f t="shared" si="56"/>
        <v>#VALUE!</v>
      </c>
      <c r="BI181" s="97">
        <f>SUMIF(B20:B333, B181, BH20:BH333)</f>
        <v>0</v>
      </c>
      <c r="BJ181" s="98"/>
      <c r="BK181" s="99"/>
      <c r="BL181" s="100"/>
      <c r="BM181" s="100"/>
      <c r="BN181" s="100"/>
      <c r="BO181" s="100"/>
      <c r="BP181" s="100"/>
      <c r="BQ181" s="100"/>
      <c r="BR181" s="100"/>
      <c r="BS181" s="100"/>
      <c r="BT181" s="100"/>
      <c r="BU181" s="100"/>
      <c r="BV181" s="100"/>
      <c r="BW181" s="100"/>
      <c r="BX181" s="100"/>
      <c r="BY181" s="100"/>
      <c r="BZ181" s="100"/>
      <c r="CA181" s="100"/>
      <c r="CB181" s="100"/>
      <c r="CC181" s="100"/>
      <c r="CD181" s="101"/>
    </row>
    <row r="182" spans="1:82" x14ac:dyDescent="0.25">
      <c r="A182" s="102" t="s">
        <v>391</v>
      </c>
      <c r="B182" s="103"/>
      <c r="C182" s="104" t="s">
        <v>185</v>
      </c>
      <c r="D182" s="104" t="s">
        <v>103</v>
      </c>
      <c r="E182" s="105" t="s">
        <v>392</v>
      </c>
      <c r="F182" s="106" t="s">
        <v>109</v>
      </c>
      <c r="G182" s="107"/>
      <c r="H182" s="108" t="s">
        <v>104</v>
      </c>
      <c r="I182" s="106" t="s">
        <v>5</v>
      </c>
      <c r="J182" s="107" t="s">
        <v>5</v>
      </c>
      <c r="K182" s="109"/>
      <c r="L182" s="110"/>
      <c r="M182" s="111"/>
      <c r="N182" s="112">
        <v>10118</v>
      </c>
      <c r="O182" s="113">
        <v>10737</v>
      </c>
      <c r="P182" s="113">
        <v>11171</v>
      </c>
      <c r="Q182" s="114"/>
      <c r="R182" s="193">
        <v>0.09</v>
      </c>
      <c r="S182" s="112">
        <v>911</v>
      </c>
      <c r="T182" s="113">
        <v>966</v>
      </c>
      <c r="U182" s="113">
        <v>1005</v>
      </c>
      <c r="V182" s="114">
        <f t="shared" si="46"/>
        <v>0</v>
      </c>
      <c r="W182" s="116"/>
      <c r="X182" s="117"/>
      <c r="Y182" s="118" t="s">
        <v>80</v>
      </c>
      <c r="Z182" s="107" t="str">
        <f>'[2]Tier 1'!V182</f>
        <v>D</v>
      </c>
      <c r="AA182" s="107"/>
      <c r="AB182" s="107"/>
      <c r="AC182" s="107"/>
      <c r="AD182" s="108"/>
      <c r="AE182" s="112">
        <f>'[2]Tier 1'!W182</f>
        <v>2331</v>
      </c>
      <c r="AF182" s="113"/>
      <c r="AG182" s="113">
        <f>'[2]Tier 1'!X182</f>
        <v>2331</v>
      </c>
      <c r="AH182" s="113"/>
      <c r="AI182" s="113">
        <f>'[2]Tier 1'!Y182</f>
        <v>2331</v>
      </c>
      <c r="AJ182" s="113">
        <f t="shared" si="47"/>
        <v>2097.9</v>
      </c>
      <c r="AK182" s="113" t="e" vm="1">
        <f>VLOOKUP(A182,[1]_ScenarioData!$B$2:$FF$9999,-1,FALSE)</f>
        <v>#VALUE!</v>
      </c>
      <c r="AL182" s="114" t="e" vm="2">
        <f t="shared" si="48"/>
        <v>#VALUE!</v>
      </c>
      <c r="AM182" s="112">
        <f t="shared" si="57"/>
        <v>911</v>
      </c>
      <c r="AN182" s="119">
        <f t="shared" si="58"/>
        <v>0.39100000000000001</v>
      </c>
      <c r="AO182" s="107" t="str">
        <f t="shared" si="59"/>
        <v>OK</v>
      </c>
      <c r="AP182" s="113">
        <f t="shared" si="60"/>
        <v>966</v>
      </c>
      <c r="AQ182" s="119">
        <f t="shared" si="61"/>
        <v>0.41399999999999998</v>
      </c>
      <c r="AR182" s="107" t="str">
        <f t="shared" si="62"/>
        <v>OK</v>
      </c>
      <c r="AS182" s="113">
        <f t="shared" si="63"/>
        <v>1005</v>
      </c>
      <c r="AT182" s="119">
        <f t="shared" si="64"/>
        <v>0.43099999999999999</v>
      </c>
      <c r="AU182" s="120" t="str">
        <f t="shared" si="65"/>
        <v>OK</v>
      </c>
      <c r="AV182" s="113">
        <f t="shared" si="49"/>
        <v>0</v>
      </c>
      <c r="AW182" s="119" t="e" vm="2">
        <f t="shared" si="50"/>
        <v>#VALUE!</v>
      </c>
      <c r="AX182" s="121" t="e" vm="2">
        <f t="shared" si="51"/>
        <v>#VALUE!</v>
      </c>
      <c r="AY182" s="106"/>
      <c r="AZ182" s="107"/>
      <c r="BA182" s="111">
        <f t="shared" si="52"/>
        <v>0</v>
      </c>
      <c r="BB182" s="122">
        <f t="shared" si="53"/>
        <v>1</v>
      </c>
      <c r="BC182" s="123" t="e">
        <f>SUMIF(#REF!,#REF!, BB20:BB333)</f>
        <v>#REF!</v>
      </c>
      <c r="BD182" s="123">
        <f t="shared" si="54"/>
        <v>1</v>
      </c>
      <c r="BE182" s="123" t="e">
        <f>SUMIF(#REF!,#REF!, BD20:BD333)</f>
        <v>#REF!</v>
      </c>
      <c r="BF182" s="123">
        <f t="shared" si="55"/>
        <v>0</v>
      </c>
      <c r="BG182" s="123" t="e">
        <f>SUMIF(#REF!,#REF!, BF20:BF333)</f>
        <v>#REF!</v>
      </c>
      <c r="BH182" s="123" t="e" vm="2">
        <f t="shared" si="56"/>
        <v>#VALUE!</v>
      </c>
      <c r="BI182" s="124">
        <f>SUMIF(B20:B333, B182, BH20:BH333)</f>
        <v>0</v>
      </c>
      <c r="BJ182" s="125"/>
      <c r="BK182" s="99"/>
      <c r="BL182" s="100"/>
      <c r="BM182" s="100"/>
      <c r="BN182" s="100"/>
      <c r="BO182" s="100"/>
      <c r="BP182" s="100"/>
      <c r="BQ182" s="100"/>
      <c r="BR182" s="100"/>
      <c r="BS182" s="100"/>
      <c r="BT182" s="100"/>
      <c r="BU182" s="100"/>
      <c r="BV182" s="100"/>
      <c r="BW182" s="100"/>
      <c r="BX182" s="100"/>
      <c r="BY182" s="100"/>
      <c r="BZ182" s="100"/>
      <c r="CA182" s="100"/>
      <c r="CB182" s="100"/>
      <c r="CC182" s="100"/>
      <c r="CD182" s="101"/>
    </row>
    <row r="183" spans="1:82" x14ac:dyDescent="0.25">
      <c r="A183" s="75" t="s">
        <v>393</v>
      </c>
      <c r="B183" s="76"/>
      <c r="C183" s="77" t="s">
        <v>185</v>
      </c>
      <c r="D183" s="77" t="s">
        <v>392</v>
      </c>
      <c r="E183" s="78" t="s">
        <v>394</v>
      </c>
      <c r="F183" s="79" t="s">
        <v>109</v>
      </c>
      <c r="G183" s="80"/>
      <c r="H183" s="81" t="s">
        <v>109</v>
      </c>
      <c r="I183" s="79" t="s">
        <v>5</v>
      </c>
      <c r="J183" s="80" t="s">
        <v>5</v>
      </c>
      <c r="K183" s="82"/>
      <c r="L183" s="83"/>
      <c r="M183" s="84"/>
      <c r="N183" s="85">
        <v>10686</v>
      </c>
      <c r="O183" s="86">
        <v>11340</v>
      </c>
      <c r="P183" s="86">
        <v>11799</v>
      </c>
      <c r="Q183" s="87"/>
      <c r="R183" s="192">
        <v>0.09</v>
      </c>
      <c r="S183" s="85">
        <v>962</v>
      </c>
      <c r="T183" s="86">
        <v>1021</v>
      </c>
      <c r="U183" s="86">
        <v>1062</v>
      </c>
      <c r="V183" s="87">
        <f t="shared" si="46"/>
        <v>0</v>
      </c>
      <c r="W183" s="89"/>
      <c r="X183" s="90"/>
      <c r="Y183" s="91" t="s">
        <v>80</v>
      </c>
      <c r="Z183" s="80" t="str">
        <f>'[2]Tier 1'!V183</f>
        <v>D</v>
      </c>
      <c r="AA183" s="80"/>
      <c r="AB183" s="80"/>
      <c r="AC183" s="80"/>
      <c r="AD183" s="81"/>
      <c r="AE183" s="85">
        <f>'[2]Tier 1'!W183</f>
        <v>5103</v>
      </c>
      <c r="AF183" s="86"/>
      <c r="AG183" s="86">
        <f>'[2]Tier 1'!X183</f>
        <v>5103</v>
      </c>
      <c r="AH183" s="86"/>
      <c r="AI183" s="86">
        <f>'[2]Tier 1'!Y183</f>
        <v>5103</v>
      </c>
      <c r="AJ183" s="86">
        <f t="shared" si="47"/>
        <v>4592.7</v>
      </c>
      <c r="AK183" s="86" t="e" vm="1">
        <f>VLOOKUP(A183,[1]_ScenarioData!$B$2:$FF$9999,-1,FALSE)</f>
        <v>#VALUE!</v>
      </c>
      <c r="AL183" s="87" t="e" vm="2">
        <f t="shared" si="48"/>
        <v>#VALUE!</v>
      </c>
      <c r="AM183" s="85">
        <f t="shared" si="57"/>
        <v>962</v>
      </c>
      <c r="AN183" s="92">
        <f t="shared" si="58"/>
        <v>0.189</v>
      </c>
      <c r="AO183" s="80" t="str">
        <f t="shared" si="59"/>
        <v>OK</v>
      </c>
      <c r="AP183" s="86">
        <f t="shared" si="60"/>
        <v>1021</v>
      </c>
      <c r="AQ183" s="92">
        <f t="shared" si="61"/>
        <v>0.2</v>
      </c>
      <c r="AR183" s="80" t="str">
        <f t="shared" si="62"/>
        <v>OK</v>
      </c>
      <c r="AS183" s="86">
        <f t="shared" si="63"/>
        <v>1062</v>
      </c>
      <c r="AT183" s="92">
        <f t="shared" si="64"/>
        <v>0.20799999999999999</v>
      </c>
      <c r="AU183" s="93" t="str">
        <f t="shared" si="65"/>
        <v>OK</v>
      </c>
      <c r="AV183" s="86">
        <f t="shared" si="49"/>
        <v>0</v>
      </c>
      <c r="AW183" s="92" t="e" vm="2">
        <f t="shared" si="50"/>
        <v>#VALUE!</v>
      </c>
      <c r="AX183" s="94" t="e" vm="2">
        <f t="shared" si="51"/>
        <v>#VALUE!</v>
      </c>
      <c r="AY183" s="79"/>
      <c r="AZ183" s="80"/>
      <c r="BA183" s="84">
        <f t="shared" si="52"/>
        <v>0</v>
      </c>
      <c r="BB183" s="95">
        <f t="shared" si="53"/>
        <v>1</v>
      </c>
      <c r="BC183" s="96" t="e">
        <f>SUMIF(#REF!,#REF!, BB20:BB333)</f>
        <v>#REF!</v>
      </c>
      <c r="BD183" s="96">
        <f t="shared" si="54"/>
        <v>1</v>
      </c>
      <c r="BE183" s="96" t="e">
        <f>SUMIF(#REF!,#REF!, BD20:BD333)</f>
        <v>#REF!</v>
      </c>
      <c r="BF183" s="96">
        <f t="shared" si="55"/>
        <v>0</v>
      </c>
      <c r="BG183" s="96" t="e">
        <f>SUMIF(#REF!,#REF!, BF20:BF333)</f>
        <v>#REF!</v>
      </c>
      <c r="BH183" s="96" t="e" vm="2">
        <f t="shared" si="56"/>
        <v>#VALUE!</v>
      </c>
      <c r="BI183" s="97">
        <f>SUMIF(B20:B333, B183, BH20:BH333)</f>
        <v>0</v>
      </c>
      <c r="BJ183" s="98"/>
      <c r="BK183" s="99"/>
      <c r="BL183" s="100"/>
      <c r="BM183" s="100"/>
      <c r="BN183" s="100"/>
      <c r="BO183" s="100"/>
      <c r="BP183" s="100"/>
      <c r="BQ183" s="100"/>
      <c r="BR183" s="100"/>
      <c r="BS183" s="100"/>
      <c r="BT183" s="100"/>
      <c r="BU183" s="100"/>
      <c r="BV183" s="100"/>
      <c r="BW183" s="100"/>
      <c r="BX183" s="100"/>
      <c r="BY183" s="100"/>
      <c r="BZ183" s="100"/>
      <c r="CA183" s="100"/>
      <c r="CB183" s="100"/>
      <c r="CC183" s="100"/>
      <c r="CD183" s="101"/>
    </row>
    <row r="184" spans="1:82" x14ac:dyDescent="0.25">
      <c r="A184" s="102" t="s">
        <v>395</v>
      </c>
      <c r="B184" s="103"/>
      <c r="C184" s="104" t="s">
        <v>185</v>
      </c>
      <c r="D184" s="104" t="s">
        <v>394</v>
      </c>
      <c r="E184" s="105" t="s">
        <v>228</v>
      </c>
      <c r="F184" s="106" t="s">
        <v>104</v>
      </c>
      <c r="G184" s="107"/>
      <c r="H184" s="108" t="s">
        <v>104</v>
      </c>
      <c r="I184" s="106" t="s">
        <v>5</v>
      </c>
      <c r="J184" s="107" t="s">
        <v>5</v>
      </c>
      <c r="K184" s="109"/>
      <c r="L184" s="110"/>
      <c r="M184" s="111"/>
      <c r="N184" s="112">
        <v>10686</v>
      </c>
      <c r="O184" s="113">
        <v>11340</v>
      </c>
      <c r="P184" s="113">
        <v>11799</v>
      </c>
      <c r="Q184" s="114"/>
      <c r="R184" s="193">
        <v>0.09</v>
      </c>
      <c r="S184" s="112">
        <v>962</v>
      </c>
      <c r="T184" s="113">
        <v>1021</v>
      </c>
      <c r="U184" s="113">
        <v>1062</v>
      </c>
      <c r="V184" s="114">
        <f t="shared" si="46"/>
        <v>0</v>
      </c>
      <c r="W184" s="116"/>
      <c r="X184" s="117"/>
      <c r="Y184" s="118" t="s">
        <v>80</v>
      </c>
      <c r="Z184" s="107" t="str">
        <f>'[2]Tier 1'!V184</f>
        <v>D</v>
      </c>
      <c r="AA184" s="107"/>
      <c r="AB184" s="107"/>
      <c r="AC184" s="107"/>
      <c r="AD184" s="108"/>
      <c r="AE184" s="112">
        <f>'[2]Tier 1'!W184</f>
        <v>1899</v>
      </c>
      <c r="AF184" s="113"/>
      <c r="AG184" s="113">
        <f>'[2]Tier 1'!X184</f>
        <v>1899</v>
      </c>
      <c r="AH184" s="113"/>
      <c r="AI184" s="113">
        <f>'[2]Tier 1'!Y184</f>
        <v>1899</v>
      </c>
      <c r="AJ184" s="113">
        <f t="shared" si="47"/>
        <v>1709.1000000000001</v>
      </c>
      <c r="AK184" s="113" t="e" vm="1">
        <f>VLOOKUP(A184,[1]_ScenarioData!$B$2:$FF$9999,-1,FALSE)</f>
        <v>#VALUE!</v>
      </c>
      <c r="AL184" s="114" t="e" vm="2">
        <f t="shared" si="48"/>
        <v>#VALUE!</v>
      </c>
      <c r="AM184" s="112">
        <f t="shared" si="57"/>
        <v>962</v>
      </c>
      <c r="AN184" s="119">
        <f t="shared" si="58"/>
        <v>0.50700000000000001</v>
      </c>
      <c r="AO184" s="107" t="str">
        <f t="shared" si="59"/>
        <v>OK</v>
      </c>
      <c r="AP184" s="113">
        <f t="shared" si="60"/>
        <v>1021</v>
      </c>
      <c r="AQ184" s="119">
        <f t="shared" si="61"/>
        <v>0.53800000000000003</v>
      </c>
      <c r="AR184" s="107" t="str">
        <f t="shared" si="62"/>
        <v>OK</v>
      </c>
      <c r="AS184" s="113">
        <f t="shared" si="63"/>
        <v>1062</v>
      </c>
      <c r="AT184" s="119">
        <f t="shared" si="64"/>
        <v>0.55900000000000005</v>
      </c>
      <c r="AU184" s="120" t="str">
        <f t="shared" si="65"/>
        <v>OK</v>
      </c>
      <c r="AV184" s="113">
        <f t="shared" si="49"/>
        <v>0</v>
      </c>
      <c r="AW184" s="119" t="e" vm="2">
        <f t="shared" si="50"/>
        <v>#VALUE!</v>
      </c>
      <c r="AX184" s="121" t="e" vm="2">
        <f t="shared" si="51"/>
        <v>#VALUE!</v>
      </c>
      <c r="AY184" s="106"/>
      <c r="AZ184" s="107"/>
      <c r="BA184" s="111">
        <f t="shared" si="52"/>
        <v>0</v>
      </c>
      <c r="BB184" s="122">
        <f t="shared" si="53"/>
        <v>1</v>
      </c>
      <c r="BC184" s="123" t="e">
        <f>SUMIF(#REF!,#REF!, BB20:BB333)</f>
        <v>#REF!</v>
      </c>
      <c r="BD184" s="123">
        <f t="shared" si="54"/>
        <v>1</v>
      </c>
      <c r="BE184" s="123" t="e">
        <f>SUMIF(#REF!,#REF!, BD20:BD333)</f>
        <v>#REF!</v>
      </c>
      <c r="BF184" s="123">
        <f t="shared" si="55"/>
        <v>0</v>
      </c>
      <c r="BG184" s="123" t="e">
        <f>SUMIF(#REF!,#REF!, BF20:BF333)</f>
        <v>#REF!</v>
      </c>
      <c r="BH184" s="123" t="e" vm="2">
        <f t="shared" si="56"/>
        <v>#VALUE!</v>
      </c>
      <c r="BI184" s="124">
        <f>SUMIF(B20:B333, B184, BH20:BH333)</f>
        <v>0</v>
      </c>
      <c r="BJ184" s="125"/>
      <c r="BK184" s="99"/>
      <c r="BL184" s="100"/>
      <c r="BM184" s="100"/>
      <c r="BN184" s="100"/>
      <c r="BO184" s="100"/>
      <c r="BP184" s="100"/>
      <c r="BQ184" s="100"/>
      <c r="BR184" s="100"/>
      <c r="BS184" s="100"/>
      <c r="BT184" s="100"/>
      <c r="BU184" s="100"/>
      <c r="BV184" s="100"/>
      <c r="BW184" s="100"/>
      <c r="BX184" s="100"/>
      <c r="BY184" s="100"/>
      <c r="BZ184" s="100"/>
      <c r="CA184" s="100"/>
      <c r="CB184" s="100"/>
      <c r="CC184" s="100"/>
      <c r="CD184" s="101"/>
    </row>
    <row r="185" spans="1:82" x14ac:dyDescent="0.25">
      <c r="A185" s="75" t="s">
        <v>396</v>
      </c>
      <c r="B185" s="76"/>
      <c r="C185" s="77" t="s">
        <v>228</v>
      </c>
      <c r="D185" s="77" t="s">
        <v>185</v>
      </c>
      <c r="E185" s="78" t="s">
        <v>397</v>
      </c>
      <c r="F185" s="79" t="s">
        <v>104</v>
      </c>
      <c r="G185" s="80"/>
      <c r="H185" s="81" t="s">
        <v>104</v>
      </c>
      <c r="I185" s="79" t="s">
        <v>5</v>
      </c>
      <c r="J185" s="80" t="s">
        <v>5</v>
      </c>
      <c r="K185" s="82"/>
      <c r="L185" s="83"/>
      <c r="M185" s="84"/>
      <c r="N185" s="85">
        <v>6176</v>
      </c>
      <c r="O185" s="86">
        <v>6555</v>
      </c>
      <c r="P185" s="86">
        <v>6819</v>
      </c>
      <c r="Q185" s="87"/>
      <c r="R185" s="192">
        <v>0.09</v>
      </c>
      <c r="S185" s="85">
        <v>556</v>
      </c>
      <c r="T185" s="86">
        <v>590</v>
      </c>
      <c r="U185" s="86">
        <v>614</v>
      </c>
      <c r="V185" s="87">
        <f t="shared" si="46"/>
        <v>0</v>
      </c>
      <c r="W185" s="89"/>
      <c r="X185" s="90"/>
      <c r="Y185" s="91" t="s">
        <v>80</v>
      </c>
      <c r="Z185" s="80" t="str">
        <f>'[2]Tier 1'!V185</f>
        <v>D</v>
      </c>
      <c r="AA185" s="80"/>
      <c r="AB185" s="80"/>
      <c r="AC185" s="80"/>
      <c r="AD185" s="81"/>
      <c r="AE185" s="85">
        <f>'[2]Tier 1'!W185</f>
        <v>1818</v>
      </c>
      <c r="AF185" s="86"/>
      <c r="AG185" s="86">
        <f>'[2]Tier 1'!X185</f>
        <v>1818</v>
      </c>
      <c r="AH185" s="86"/>
      <c r="AI185" s="86">
        <f>'[2]Tier 1'!Y185</f>
        <v>4617</v>
      </c>
      <c r="AJ185" s="86">
        <f t="shared" si="47"/>
        <v>4155.3</v>
      </c>
      <c r="AK185" s="86" t="e">
        <f>VLOOKUP(A185,[1]_ScenarioData!$B$2:$FF$9999,-1,FALSE)</f>
        <v>#N/A</v>
      </c>
      <c r="AL185" s="87" t="e">
        <f t="shared" si="48"/>
        <v>#N/A</v>
      </c>
      <c r="AM185" s="85">
        <f t="shared" si="57"/>
        <v>556</v>
      </c>
      <c r="AN185" s="92">
        <f t="shared" si="58"/>
        <v>0.30599999999999999</v>
      </c>
      <c r="AO185" s="80" t="str">
        <f t="shared" si="59"/>
        <v>OK</v>
      </c>
      <c r="AP185" s="86">
        <f t="shared" si="60"/>
        <v>590</v>
      </c>
      <c r="AQ185" s="92">
        <f t="shared" si="61"/>
        <v>0.32500000000000001</v>
      </c>
      <c r="AR185" s="80" t="str">
        <f t="shared" si="62"/>
        <v>OK</v>
      </c>
      <c r="AS185" s="86">
        <f t="shared" si="63"/>
        <v>614</v>
      </c>
      <c r="AT185" s="92">
        <f t="shared" si="64"/>
        <v>0.13300000000000001</v>
      </c>
      <c r="AU185" s="93" t="str">
        <f t="shared" si="65"/>
        <v>OK</v>
      </c>
      <c r="AV185" s="86">
        <f t="shared" si="49"/>
        <v>0</v>
      </c>
      <c r="AW185" s="92" t="e">
        <f t="shared" si="50"/>
        <v>#N/A</v>
      </c>
      <c r="AX185" s="94" t="e">
        <f t="shared" si="51"/>
        <v>#N/A</v>
      </c>
      <c r="AY185" s="79"/>
      <c r="AZ185" s="80"/>
      <c r="BA185" s="84">
        <f t="shared" si="52"/>
        <v>0</v>
      </c>
      <c r="BB185" s="95">
        <f t="shared" si="53"/>
        <v>1</v>
      </c>
      <c r="BC185" s="96" t="e">
        <f>SUMIF(#REF!,#REF!, BB20:BB333)</f>
        <v>#REF!</v>
      </c>
      <c r="BD185" s="96">
        <f t="shared" si="54"/>
        <v>1</v>
      </c>
      <c r="BE185" s="96" t="e">
        <f>SUMIF(#REF!,#REF!, BD20:BD333)</f>
        <v>#REF!</v>
      </c>
      <c r="BF185" s="96">
        <f t="shared" si="55"/>
        <v>0</v>
      </c>
      <c r="BG185" s="96" t="e">
        <f>SUMIF(#REF!,#REF!, BF20:BF333)</f>
        <v>#REF!</v>
      </c>
      <c r="BH185" s="96" t="e">
        <f t="shared" si="56"/>
        <v>#N/A</v>
      </c>
      <c r="BI185" s="97">
        <f>SUMIF(B20:B333, B185, BH20:BH333)</f>
        <v>0</v>
      </c>
      <c r="BJ185" s="98"/>
      <c r="BK185" s="99"/>
      <c r="BL185" s="100"/>
      <c r="BM185" s="100"/>
      <c r="BN185" s="100"/>
      <c r="BO185" s="100"/>
      <c r="BP185" s="100"/>
      <c r="BQ185" s="100"/>
      <c r="BR185" s="100"/>
      <c r="BS185" s="100"/>
      <c r="BT185" s="100"/>
      <c r="BU185" s="100"/>
      <c r="BV185" s="100"/>
      <c r="BW185" s="100"/>
      <c r="BX185" s="100"/>
      <c r="BY185" s="100"/>
      <c r="BZ185" s="100"/>
      <c r="CA185" s="100"/>
      <c r="CB185" s="100"/>
      <c r="CC185" s="100"/>
      <c r="CD185" s="101"/>
    </row>
    <row r="186" spans="1:82" x14ac:dyDescent="0.25">
      <c r="A186" s="102" t="s">
        <v>398</v>
      </c>
      <c r="B186" s="103"/>
      <c r="C186" s="104" t="s">
        <v>228</v>
      </c>
      <c r="D186" s="104" t="s">
        <v>397</v>
      </c>
      <c r="E186" s="105" t="s">
        <v>172</v>
      </c>
      <c r="F186" s="106" t="s">
        <v>104</v>
      </c>
      <c r="G186" s="107"/>
      <c r="H186" s="108" t="s">
        <v>104</v>
      </c>
      <c r="I186" s="106" t="s">
        <v>5</v>
      </c>
      <c r="J186" s="107" t="s">
        <v>5</v>
      </c>
      <c r="K186" s="109"/>
      <c r="L186" s="110"/>
      <c r="M186" s="111"/>
      <c r="N186" s="112">
        <v>6176</v>
      </c>
      <c r="O186" s="113">
        <v>6555</v>
      </c>
      <c r="P186" s="113">
        <v>6819</v>
      </c>
      <c r="Q186" s="114"/>
      <c r="R186" s="193">
        <v>0.09</v>
      </c>
      <c r="S186" s="112">
        <v>556</v>
      </c>
      <c r="T186" s="113">
        <v>590</v>
      </c>
      <c r="U186" s="113">
        <v>614</v>
      </c>
      <c r="V186" s="114">
        <f t="shared" si="46"/>
        <v>0</v>
      </c>
      <c r="W186" s="116"/>
      <c r="X186" s="117"/>
      <c r="Y186" s="118" t="s">
        <v>80</v>
      </c>
      <c r="Z186" s="107" t="str">
        <f>'[2]Tier 1'!V186</f>
        <v>D</v>
      </c>
      <c r="AA186" s="107"/>
      <c r="AB186" s="107"/>
      <c r="AC186" s="107"/>
      <c r="AD186" s="108"/>
      <c r="AE186" s="112">
        <f>'[2]Tier 1'!W186</f>
        <v>1962</v>
      </c>
      <c r="AF186" s="113"/>
      <c r="AG186" s="113">
        <f>'[2]Tier 1'!X186</f>
        <v>1962</v>
      </c>
      <c r="AH186" s="113"/>
      <c r="AI186" s="113">
        <f>'[2]Tier 1'!Y186</f>
        <v>1962</v>
      </c>
      <c r="AJ186" s="113">
        <f t="shared" si="47"/>
        <v>1765.8</v>
      </c>
      <c r="AK186" s="113" t="e">
        <f>VLOOKUP(A186,[1]_ScenarioData!$B$2:$FF$9999,-1,FALSE)</f>
        <v>#N/A</v>
      </c>
      <c r="AL186" s="114" t="e">
        <f t="shared" si="48"/>
        <v>#N/A</v>
      </c>
      <c r="AM186" s="112">
        <f t="shared" si="57"/>
        <v>556</v>
      </c>
      <c r="AN186" s="119">
        <f t="shared" si="58"/>
        <v>0.28299999999999997</v>
      </c>
      <c r="AO186" s="107" t="str">
        <f t="shared" si="59"/>
        <v>OK</v>
      </c>
      <c r="AP186" s="113">
        <f t="shared" si="60"/>
        <v>590</v>
      </c>
      <c r="AQ186" s="119">
        <f t="shared" si="61"/>
        <v>0.30099999999999999</v>
      </c>
      <c r="AR186" s="107" t="str">
        <f t="shared" si="62"/>
        <v>OK</v>
      </c>
      <c r="AS186" s="113">
        <f t="shared" si="63"/>
        <v>614</v>
      </c>
      <c r="AT186" s="119">
        <f t="shared" si="64"/>
        <v>0.313</v>
      </c>
      <c r="AU186" s="120" t="str">
        <f t="shared" si="65"/>
        <v>OK</v>
      </c>
      <c r="AV186" s="113">
        <f t="shared" si="49"/>
        <v>0</v>
      </c>
      <c r="AW186" s="119" t="e">
        <f t="shared" si="50"/>
        <v>#N/A</v>
      </c>
      <c r="AX186" s="121" t="e">
        <f t="shared" si="51"/>
        <v>#N/A</v>
      </c>
      <c r="AY186" s="106"/>
      <c r="AZ186" s="107"/>
      <c r="BA186" s="111">
        <f t="shared" si="52"/>
        <v>0</v>
      </c>
      <c r="BB186" s="122">
        <f t="shared" si="53"/>
        <v>1</v>
      </c>
      <c r="BC186" s="123" t="e">
        <f>SUMIF(#REF!,#REF!, BB20:BB333)</f>
        <v>#REF!</v>
      </c>
      <c r="BD186" s="123">
        <f t="shared" si="54"/>
        <v>1</v>
      </c>
      <c r="BE186" s="123" t="e">
        <f>SUMIF(#REF!,#REF!, BD20:BD333)</f>
        <v>#REF!</v>
      </c>
      <c r="BF186" s="123">
        <f t="shared" si="55"/>
        <v>0</v>
      </c>
      <c r="BG186" s="123" t="e">
        <f>SUMIF(#REF!,#REF!, BF20:BF333)</f>
        <v>#REF!</v>
      </c>
      <c r="BH186" s="123" t="e">
        <f t="shared" si="56"/>
        <v>#N/A</v>
      </c>
      <c r="BI186" s="124">
        <f>SUMIF(B20:B333, B186, BH20:BH333)</f>
        <v>0</v>
      </c>
      <c r="BJ186" s="125"/>
      <c r="BK186" s="99"/>
      <c r="BL186" s="100"/>
      <c r="BM186" s="100"/>
      <c r="BN186" s="100"/>
      <c r="BO186" s="100"/>
      <c r="BP186" s="100"/>
      <c r="BQ186" s="100"/>
      <c r="BR186" s="100"/>
      <c r="BS186" s="100"/>
      <c r="BT186" s="100"/>
      <c r="BU186" s="100"/>
      <c r="BV186" s="100"/>
      <c r="BW186" s="100"/>
      <c r="BX186" s="100"/>
      <c r="BY186" s="100"/>
      <c r="BZ186" s="100"/>
      <c r="CA186" s="100"/>
      <c r="CB186" s="100"/>
      <c r="CC186" s="100"/>
      <c r="CD186" s="101"/>
    </row>
    <row r="187" spans="1:82" x14ac:dyDescent="0.25">
      <c r="A187" s="75" t="s">
        <v>399</v>
      </c>
      <c r="B187" s="76"/>
      <c r="C187" s="77" t="s">
        <v>400</v>
      </c>
      <c r="D187" s="77" t="s">
        <v>401</v>
      </c>
      <c r="E187" s="78" t="s">
        <v>402</v>
      </c>
      <c r="F187" s="79" t="s">
        <v>104</v>
      </c>
      <c r="G187" s="80"/>
      <c r="H187" s="81" t="s">
        <v>104</v>
      </c>
      <c r="I187" s="79" t="s">
        <v>3</v>
      </c>
      <c r="J187" s="80" t="s">
        <v>5</v>
      </c>
      <c r="K187" s="82"/>
      <c r="L187" s="83"/>
      <c r="M187" s="84"/>
      <c r="N187" s="85">
        <v>2500</v>
      </c>
      <c r="O187" s="86">
        <v>2750</v>
      </c>
      <c r="P187" s="86">
        <v>2917</v>
      </c>
      <c r="Q187" s="87"/>
      <c r="R187" s="192">
        <v>0.09</v>
      </c>
      <c r="S187" s="85">
        <v>225</v>
      </c>
      <c r="T187" s="86">
        <v>248</v>
      </c>
      <c r="U187" s="86">
        <v>263</v>
      </c>
      <c r="V187" s="87">
        <f t="shared" si="46"/>
        <v>0</v>
      </c>
      <c r="W187" s="89"/>
      <c r="X187" s="90"/>
      <c r="Y187" s="91" t="s">
        <v>80</v>
      </c>
      <c r="Z187" s="80" t="str">
        <f>'[2]Tier 1'!V187</f>
        <v>D</v>
      </c>
      <c r="AA187" s="80"/>
      <c r="AB187" s="80"/>
      <c r="AC187" s="80"/>
      <c r="AD187" s="81"/>
      <c r="AE187" s="85">
        <f>'[2]Tier 1'!W187</f>
        <v>1818</v>
      </c>
      <c r="AF187" s="86"/>
      <c r="AG187" s="86">
        <f>'[2]Tier 1'!X187</f>
        <v>1818</v>
      </c>
      <c r="AH187" s="86"/>
      <c r="AI187" s="86">
        <f>'[2]Tier 1'!Y187</f>
        <v>1818</v>
      </c>
      <c r="AJ187" s="86">
        <f t="shared" si="47"/>
        <v>1636.2</v>
      </c>
      <c r="AK187" s="86" t="e">
        <f>VLOOKUP(A187,[1]_ScenarioData!$B$2:$FF$9999,-1,FALSE)</f>
        <v>#N/A</v>
      </c>
      <c r="AL187" s="87" t="e">
        <f t="shared" si="48"/>
        <v>#N/A</v>
      </c>
      <c r="AM187" s="85">
        <f t="shared" si="57"/>
        <v>225</v>
      </c>
      <c r="AN187" s="92">
        <f t="shared" si="58"/>
        <v>0.124</v>
      </c>
      <c r="AO187" s="80" t="str">
        <f t="shared" si="59"/>
        <v>OK</v>
      </c>
      <c r="AP187" s="86">
        <f t="shared" si="60"/>
        <v>248</v>
      </c>
      <c r="AQ187" s="92">
        <f t="shared" si="61"/>
        <v>0.13600000000000001</v>
      </c>
      <c r="AR187" s="80" t="str">
        <f t="shared" si="62"/>
        <v>OK</v>
      </c>
      <c r="AS187" s="86">
        <f t="shared" si="63"/>
        <v>263</v>
      </c>
      <c r="AT187" s="92">
        <f t="shared" si="64"/>
        <v>0.14499999999999999</v>
      </c>
      <c r="AU187" s="93" t="str">
        <f t="shared" si="65"/>
        <v>OK</v>
      </c>
      <c r="AV187" s="86">
        <f t="shared" si="49"/>
        <v>0</v>
      </c>
      <c r="AW187" s="92" t="e">
        <f t="shared" si="50"/>
        <v>#N/A</v>
      </c>
      <c r="AX187" s="94" t="e">
        <f t="shared" si="51"/>
        <v>#N/A</v>
      </c>
      <c r="AY187" s="79"/>
      <c r="AZ187" s="80"/>
      <c r="BA187" s="84">
        <f t="shared" si="52"/>
        <v>0</v>
      </c>
      <c r="BB187" s="95">
        <f t="shared" si="53"/>
        <v>1</v>
      </c>
      <c r="BC187" s="96" t="e">
        <f>SUMIF(#REF!,#REF!, BB20:BB333)</f>
        <v>#REF!</v>
      </c>
      <c r="BD187" s="96">
        <f t="shared" si="54"/>
        <v>1</v>
      </c>
      <c r="BE187" s="96" t="e">
        <f>SUMIF(#REF!,#REF!, BD20:BD333)</f>
        <v>#REF!</v>
      </c>
      <c r="BF187" s="96">
        <f t="shared" si="55"/>
        <v>0</v>
      </c>
      <c r="BG187" s="96" t="e">
        <f>SUMIF(#REF!,#REF!, BF20:BF333)</f>
        <v>#REF!</v>
      </c>
      <c r="BH187" s="96" t="e">
        <f t="shared" si="56"/>
        <v>#N/A</v>
      </c>
      <c r="BI187" s="97">
        <f>SUMIF(B20:B333, B187, BH20:BH333)</f>
        <v>0</v>
      </c>
      <c r="BJ187" s="98"/>
      <c r="BK187" s="99"/>
      <c r="BL187" s="100"/>
      <c r="BM187" s="100"/>
      <c r="BN187" s="100"/>
      <c r="BO187" s="100"/>
      <c r="BP187" s="100"/>
      <c r="BQ187" s="100"/>
      <c r="BR187" s="100"/>
      <c r="BS187" s="100"/>
      <c r="BT187" s="100"/>
      <c r="BU187" s="100"/>
      <c r="BV187" s="100"/>
      <c r="BW187" s="100"/>
      <c r="BX187" s="100"/>
      <c r="BY187" s="100"/>
      <c r="BZ187" s="100"/>
      <c r="CA187" s="100"/>
      <c r="CB187" s="100"/>
      <c r="CC187" s="100"/>
      <c r="CD187" s="101"/>
    </row>
    <row r="188" spans="1:82" x14ac:dyDescent="0.25">
      <c r="A188" s="102" t="s">
        <v>403</v>
      </c>
      <c r="B188" s="103"/>
      <c r="C188" s="104" t="s">
        <v>400</v>
      </c>
      <c r="D188" s="104" t="s">
        <v>402</v>
      </c>
      <c r="E188" s="105" t="s">
        <v>404</v>
      </c>
      <c r="F188" s="106" t="s">
        <v>104</v>
      </c>
      <c r="G188" s="107"/>
      <c r="H188" s="108" t="s">
        <v>109</v>
      </c>
      <c r="I188" s="106" t="s">
        <v>3</v>
      </c>
      <c r="J188" s="107" t="s">
        <v>5</v>
      </c>
      <c r="K188" s="109"/>
      <c r="L188" s="110"/>
      <c r="M188" s="111"/>
      <c r="N188" s="112">
        <v>2500</v>
      </c>
      <c r="O188" s="113">
        <v>2750</v>
      </c>
      <c r="P188" s="113">
        <v>2917</v>
      </c>
      <c r="Q188" s="114"/>
      <c r="R188" s="193">
        <v>0.09</v>
      </c>
      <c r="S188" s="112">
        <v>225</v>
      </c>
      <c r="T188" s="113">
        <v>248</v>
      </c>
      <c r="U188" s="113">
        <v>263</v>
      </c>
      <c r="V188" s="114">
        <f t="shared" si="46"/>
        <v>0</v>
      </c>
      <c r="W188" s="116"/>
      <c r="X188" s="117"/>
      <c r="Y188" s="118" t="s">
        <v>80</v>
      </c>
      <c r="Z188" s="107" t="str">
        <f>'[2]Tier 1'!V188</f>
        <v>D</v>
      </c>
      <c r="AA188" s="107"/>
      <c r="AB188" s="107"/>
      <c r="AC188" s="107"/>
      <c r="AD188" s="108"/>
      <c r="AE188" s="112">
        <f>'[2]Tier 1'!W188</f>
        <v>1818</v>
      </c>
      <c r="AF188" s="113"/>
      <c r="AG188" s="113">
        <f>'[2]Tier 1'!X188</f>
        <v>1818</v>
      </c>
      <c r="AH188" s="113"/>
      <c r="AI188" s="113">
        <f>'[2]Tier 1'!Y188</f>
        <v>1818</v>
      </c>
      <c r="AJ188" s="113">
        <f t="shared" si="47"/>
        <v>1636.2</v>
      </c>
      <c r="AK188" s="113" t="e">
        <f>VLOOKUP(A188,[1]_ScenarioData!$B$2:$FF$9999,-1,FALSE)</f>
        <v>#N/A</v>
      </c>
      <c r="AL188" s="114" t="e">
        <f t="shared" si="48"/>
        <v>#N/A</v>
      </c>
      <c r="AM188" s="112">
        <f t="shared" si="57"/>
        <v>225</v>
      </c>
      <c r="AN188" s="119">
        <f t="shared" si="58"/>
        <v>0.124</v>
      </c>
      <c r="AO188" s="107" t="str">
        <f t="shared" si="59"/>
        <v>OK</v>
      </c>
      <c r="AP188" s="113">
        <f t="shared" si="60"/>
        <v>248</v>
      </c>
      <c r="AQ188" s="119">
        <f t="shared" si="61"/>
        <v>0.13600000000000001</v>
      </c>
      <c r="AR188" s="107" t="str">
        <f t="shared" si="62"/>
        <v>OK</v>
      </c>
      <c r="AS188" s="113">
        <f t="shared" si="63"/>
        <v>263</v>
      </c>
      <c r="AT188" s="119">
        <f t="shared" si="64"/>
        <v>0.14499999999999999</v>
      </c>
      <c r="AU188" s="120" t="str">
        <f t="shared" si="65"/>
        <v>OK</v>
      </c>
      <c r="AV188" s="113">
        <f t="shared" si="49"/>
        <v>0</v>
      </c>
      <c r="AW188" s="119" t="e">
        <f t="shared" si="50"/>
        <v>#N/A</v>
      </c>
      <c r="AX188" s="121" t="e">
        <f t="shared" si="51"/>
        <v>#N/A</v>
      </c>
      <c r="AY188" s="106"/>
      <c r="AZ188" s="107"/>
      <c r="BA188" s="111">
        <f t="shared" si="52"/>
        <v>0</v>
      </c>
      <c r="BB188" s="122">
        <f t="shared" si="53"/>
        <v>1</v>
      </c>
      <c r="BC188" s="123" t="e">
        <f>SUMIF(#REF!,#REF!, BB20:BB333)</f>
        <v>#REF!</v>
      </c>
      <c r="BD188" s="123">
        <f t="shared" si="54"/>
        <v>1</v>
      </c>
      <c r="BE188" s="123" t="e">
        <f>SUMIF(#REF!,#REF!, BD20:BD333)</f>
        <v>#REF!</v>
      </c>
      <c r="BF188" s="123">
        <f t="shared" si="55"/>
        <v>0</v>
      </c>
      <c r="BG188" s="123" t="e">
        <f>SUMIF(#REF!,#REF!, BF20:BF333)</f>
        <v>#REF!</v>
      </c>
      <c r="BH188" s="123" t="e">
        <f t="shared" si="56"/>
        <v>#N/A</v>
      </c>
      <c r="BI188" s="124">
        <f>SUMIF(B20:B333, B188, BH20:BH333)</f>
        <v>0</v>
      </c>
      <c r="BJ188" s="125"/>
      <c r="BK188" s="99"/>
      <c r="BL188" s="100"/>
      <c r="BM188" s="100"/>
      <c r="BN188" s="100"/>
      <c r="BO188" s="100"/>
      <c r="BP188" s="100"/>
      <c r="BQ188" s="100"/>
      <c r="BR188" s="100"/>
      <c r="BS188" s="100"/>
      <c r="BT188" s="100"/>
      <c r="BU188" s="100"/>
      <c r="BV188" s="100"/>
      <c r="BW188" s="100"/>
      <c r="BX188" s="100"/>
      <c r="BY188" s="100"/>
      <c r="BZ188" s="100"/>
      <c r="CA188" s="100"/>
      <c r="CB188" s="100"/>
      <c r="CC188" s="100"/>
      <c r="CD188" s="101"/>
    </row>
    <row r="189" spans="1:82" x14ac:dyDescent="0.25">
      <c r="A189" s="75" t="s">
        <v>405</v>
      </c>
      <c r="B189" s="76"/>
      <c r="C189" s="77" t="s">
        <v>400</v>
      </c>
      <c r="D189" s="77" t="s">
        <v>404</v>
      </c>
      <c r="E189" s="78" t="s">
        <v>406</v>
      </c>
      <c r="F189" s="79" t="s">
        <v>104</v>
      </c>
      <c r="G189" s="80"/>
      <c r="H189" s="81" t="s">
        <v>104</v>
      </c>
      <c r="I189" s="79" t="s">
        <v>3</v>
      </c>
      <c r="J189" s="80" t="s">
        <v>5</v>
      </c>
      <c r="K189" s="82"/>
      <c r="L189" s="83"/>
      <c r="M189" s="84"/>
      <c r="N189" s="85">
        <v>2500</v>
      </c>
      <c r="O189" s="86">
        <v>2750</v>
      </c>
      <c r="P189" s="86">
        <v>2917</v>
      </c>
      <c r="Q189" s="87"/>
      <c r="R189" s="192">
        <v>0.09</v>
      </c>
      <c r="S189" s="85">
        <v>225</v>
      </c>
      <c r="T189" s="86">
        <v>248</v>
      </c>
      <c r="U189" s="86">
        <v>263</v>
      </c>
      <c r="V189" s="87">
        <f t="shared" si="46"/>
        <v>0</v>
      </c>
      <c r="W189" s="89"/>
      <c r="X189" s="90"/>
      <c r="Y189" s="91" t="s">
        <v>80</v>
      </c>
      <c r="Z189" s="80" t="str">
        <f>'[2]Tier 1'!V189</f>
        <v>D</v>
      </c>
      <c r="AA189" s="80"/>
      <c r="AB189" s="80"/>
      <c r="AC189" s="80"/>
      <c r="AD189" s="81"/>
      <c r="AE189" s="85">
        <f>'[2]Tier 1'!W189</f>
        <v>1899</v>
      </c>
      <c r="AF189" s="86"/>
      <c r="AG189" s="86">
        <f>'[2]Tier 1'!X189</f>
        <v>1899</v>
      </c>
      <c r="AH189" s="86"/>
      <c r="AI189" s="86">
        <f>'[2]Tier 1'!Y189</f>
        <v>1899</v>
      </c>
      <c r="AJ189" s="86">
        <f t="shared" si="47"/>
        <v>1709.1000000000001</v>
      </c>
      <c r="AK189" s="86" t="e" vm="1">
        <f>VLOOKUP(A189,[1]_ScenarioData!$B$2:$FF$9999,-1,FALSE)</f>
        <v>#VALUE!</v>
      </c>
      <c r="AL189" s="87" t="e" vm="2">
        <f t="shared" si="48"/>
        <v>#VALUE!</v>
      </c>
      <c r="AM189" s="85">
        <f t="shared" si="57"/>
        <v>225</v>
      </c>
      <c r="AN189" s="92">
        <f t="shared" si="58"/>
        <v>0.11799999999999999</v>
      </c>
      <c r="AO189" s="80" t="str">
        <f t="shared" si="59"/>
        <v>OK</v>
      </c>
      <c r="AP189" s="86">
        <f t="shared" si="60"/>
        <v>248</v>
      </c>
      <c r="AQ189" s="92">
        <f t="shared" si="61"/>
        <v>0.13100000000000001</v>
      </c>
      <c r="AR189" s="80" t="str">
        <f t="shared" si="62"/>
        <v>OK</v>
      </c>
      <c r="AS189" s="86">
        <f t="shared" si="63"/>
        <v>263</v>
      </c>
      <c r="AT189" s="92">
        <f t="shared" si="64"/>
        <v>0.13800000000000001</v>
      </c>
      <c r="AU189" s="93" t="str">
        <f t="shared" si="65"/>
        <v>OK</v>
      </c>
      <c r="AV189" s="86">
        <f t="shared" si="49"/>
        <v>0</v>
      </c>
      <c r="AW189" s="92" t="e" vm="2">
        <f t="shared" si="50"/>
        <v>#VALUE!</v>
      </c>
      <c r="AX189" s="94" t="e" vm="2">
        <f t="shared" si="51"/>
        <v>#VALUE!</v>
      </c>
      <c r="AY189" s="79"/>
      <c r="AZ189" s="80"/>
      <c r="BA189" s="84">
        <f t="shared" si="52"/>
        <v>0</v>
      </c>
      <c r="BB189" s="95">
        <f t="shared" si="53"/>
        <v>1</v>
      </c>
      <c r="BC189" s="96" t="e">
        <f>SUMIF(#REF!,#REF!, BB20:BB333)</f>
        <v>#REF!</v>
      </c>
      <c r="BD189" s="96">
        <f t="shared" si="54"/>
        <v>1</v>
      </c>
      <c r="BE189" s="96" t="e">
        <f>SUMIF(#REF!,#REF!, BD20:BD333)</f>
        <v>#REF!</v>
      </c>
      <c r="BF189" s="96">
        <f t="shared" si="55"/>
        <v>0</v>
      </c>
      <c r="BG189" s="96" t="e">
        <f>SUMIF(#REF!,#REF!, BF20:BF333)</f>
        <v>#REF!</v>
      </c>
      <c r="BH189" s="96" t="e" vm="2">
        <f t="shared" si="56"/>
        <v>#VALUE!</v>
      </c>
      <c r="BI189" s="97">
        <f>SUMIF(B20:B333, B189, BH20:BH333)</f>
        <v>0</v>
      </c>
      <c r="BJ189" s="98"/>
      <c r="BK189" s="99"/>
      <c r="BL189" s="100"/>
      <c r="BM189" s="100"/>
      <c r="BN189" s="100"/>
      <c r="BO189" s="100"/>
      <c r="BP189" s="100"/>
      <c r="BQ189" s="100"/>
      <c r="BR189" s="100"/>
      <c r="BS189" s="100"/>
      <c r="BT189" s="100"/>
      <c r="BU189" s="100"/>
      <c r="BV189" s="100"/>
      <c r="BW189" s="100"/>
      <c r="BX189" s="100"/>
      <c r="BY189" s="100"/>
      <c r="BZ189" s="100"/>
      <c r="CA189" s="100"/>
      <c r="CB189" s="100"/>
      <c r="CC189" s="100"/>
      <c r="CD189" s="101"/>
    </row>
    <row r="190" spans="1:82" x14ac:dyDescent="0.25">
      <c r="A190" s="102" t="s">
        <v>407</v>
      </c>
      <c r="B190" s="103"/>
      <c r="C190" s="104" t="s">
        <v>400</v>
      </c>
      <c r="D190" s="104" t="s">
        <v>406</v>
      </c>
      <c r="E190" s="105" t="s">
        <v>172</v>
      </c>
      <c r="F190" s="106" t="s">
        <v>104</v>
      </c>
      <c r="G190" s="107"/>
      <c r="H190" s="108" t="s">
        <v>104</v>
      </c>
      <c r="I190" s="106" t="s">
        <v>3</v>
      </c>
      <c r="J190" s="107" t="s">
        <v>5</v>
      </c>
      <c r="K190" s="109"/>
      <c r="L190" s="110"/>
      <c r="M190" s="111"/>
      <c r="N190" s="112">
        <v>8047</v>
      </c>
      <c r="O190" s="113">
        <v>8743</v>
      </c>
      <c r="P190" s="113">
        <v>9207</v>
      </c>
      <c r="Q190" s="114"/>
      <c r="R190" s="193">
        <v>0.09</v>
      </c>
      <c r="S190" s="112">
        <v>724</v>
      </c>
      <c r="T190" s="113">
        <v>787</v>
      </c>
      <c r="U190" s="113">
        <v>0</v>
      </c>
      <c r="V190" s="114">
        <f t="shared" si="46"/>
        <v>0</v>
      </c>
      <c r="W190" s="116"/>
      <c r="X190" s="117"/>
      <c r="Y190" s="118" t="s">
        <v>80</v>
      </c>
      <c r="Z190" s="107" t="str">
        <f>'[2]Tier 1'!V190</f>
        <v>D</v>
      </c>
      <c r="AA190" s="107"/>
      <c r="AB190" s="107"/>
      <c r="AC190" s="107"/>
      <c r="AD190" s="108"/>
      <c r="AE190" s="112">
        <f>'[2]Tier 1'!W190</f>
        <v>1962</v>
      </c>
      <c r="AF190" s="113"/>
      <c r="AG190" s="113">
        <f>'[2]Tier 1'!X190</f>
        <v>1962</v>
      </c>
      <c r="AH190" s="113"/>
      <c r="AI190" s="113">
        <f>'[2]Tier 1'!Y190</f>
        <v>0</v>
      </c>
      <c r="AJ190" s="113">
        <f t="shared" si="47"/>
        <v>0</v>
      </c>
      <c r="AK190" s="113" t="e" vm="1">
        <f>VLOOKUP(A190,[1]_ScenarioData!$B$2:$FF$9999,-1,FALSE)</f>
        <v>#VALUE!</v>
      </c>
      <c r="AL190" s="114" t="e" vm="2">
        <f t="shared" si="48"/>
        <v>#VALUE!</v>
      </c>
      <c r="AM190" s="112">
        <f t="shared" si="57"/>
        <v>724</v>
      </c>
      <c r="AN190" s="119">
        <f t="shared" si="58"/>
        <v>0.36899999999999999</v>
      </c>
      <c r="AO190" s="107" t="str">
        <f t="shared" si="59"/>
        <v>OK</v>
      </c>
      <c r="AP190" s="113">
        <f t="shared" si="60"/>
        <v>787</v>
      </c>
      <c r="AQ190" s="119">
        <f t="shared" si="61"/>
        <v>0.40100000000000002</v>
      </c>
      <c r="AR190" s="107" t="str">
        <f t="shared" si="62"/>
        <v>OK</v>
      </c>
      <c r="AS190" s="113">
        <f t="shared" si="63"/>
        <v>0</v>
      </c>
      <c r="AT190" s="119">
        <f t="shared" si="64"/>
        <v>0</v>
      </c>
      <c r="AU190" s="120" t="str">
        <f t="shared" si="65"/>
        <v>OK</v>
      </c>
      <c r="AV190" s="113">
        <f t="shared" si="49"/>
        <v>0</v>
      </c>
      <c r="AW190" s="119" t="e" vm="2">
        <f t="shared" si="50"/>
        <v>#VALUE!</v>
      </c>
      <c r="AX190" s="121" t="e" vm="2">
        <f t="shared" si="51"/>
        <v>#VALUE!</v>
      </c>
      <c r="AY190" s="106"/>
      <c r="AZ190" s="107"/>
      <c r="BA190" s="111">
        <f t="shared" si="52"/>
        <v>0</v>
      </c>
      <c r="BB190" s="122">
        <f t="shared" si="53"/>
        <v>1</v>
      </c>
      <c r="BC190" s="123" t="e">
        <f>SUMIF(#REF!,#REF!, BB20:BB333)</f>
        <v>#REF!</v>
      </c>
      <c r="BD190" s="123">
        <f t="shared" si="54"/>
        <v>1</v>
      </c>
      <c r="BE190" s="123" t="e">
        <f>SUMIF(#REF!,#REF!, BD20:BD333)</f>
        <v>#REF!</v>
      </c>
      <c r="BF190" s="123">
        <f t="shared" si="55"/>
        <v>0</v>
      </c>
      <c r="BG190" s="123" t="e">
        <f>SUMIF(#REF!,#REF!, BF20:BF333)</f>
        <v>#REF!</v>
      </c>
      <c r="BH190" s="123" t="e" vm="2">
        <f t="shared" si="56"/>
        <v>#VALUE!</v>
      </c>
      <c r="BI190" s="124">
        <f>SUMIF(B20:B333, B190, BH20:BH333)</f>
        <v>0</v>
      </c>
      <c r="BJ190" s="125"/>
      <c r="BK190" s="99"/>
      <c r="BL190" s="100"/>
      <c r="BM190" s="100"/>
      <c r="BN190" s="100"/>
      <c r="BO190" s="100"/>
      <c r="BP190" s="100"/>
      <c r="BQ190" s="100"/>
      <c r="BR190" s="100"/>
      <c r="BS190" s="100"/>
      <c r="BT190" s="100"/>
      <c r="BU190" s="100"/>
      <c r="BV190" s="100"/>
      <c r="BW190" s="100"/>
      <c r="BX190" s="100"/>
      <c r="BY190" s="100"/>
      <c r="BZ190" s="100"/>
      <c r="CA190" s="100"/>
      <c r="CB190" s="100"/>
      <c r="CC190" s="100"/>
      <c r="CD190" s="101"/>
    </row>
    <row r="191" spans="1:82" x14ac:dyDescent="0.25">
      <c r="A191" s="75" t="s">
        <v>408</v>
      </c>
      <c r="B191" s="76"/>
      <c r="C191" s="77" t="s">
        <v>130</v>
      </c>
      <c r="D191" s="77" t="s">
        <v>103</v>
      </c>
      <c r="E191" s="78" t="s">
        <v>200</v>
      </c>
      <c r="F191" s="79" t="s">
        <v>104</v>
      </c>
      <c r="G191" s="80"/>
      <c r="H191" s="81" t="s">
        <v>109</v>
      </c>
      <c r="I191" s="79" t="s">
        <v>5</v>
      </c>
      <c r="J191" s="80" t="s">
        <v>5</v>
      </c>
      <c r="K191" s="82"/>
      <c r="L191" s="83"/>
      <c r="M191" s="84"/>
      <c r="N191" s="85">
        <v>8824</v>
      </c>
      <c r="O191" s="86">
        <v>9364</v>
      </c>
      <c r="P191" s="86">
        <v>9742</v>
      </c>
      <c r="Q191" s="87"/>
      <c r="R191" s="192">
        <v>0.09</v>
      </c>
      <c r="S191" s="85">
        <v>794</v>
      </c>
      <c r="T191" s="86">
        <v>843</v>
      </c>
      <c r="U191" s="86">
        <v>877</v>
      </c>
      <c r="V191" s="87">
        <f t="shared" si="46"/>
        <v>0</v>
      </c>
      <c r="W191" s="89"/>
      <c r="X191" s="90"/>
      <c r="Y191" s="91" t="s">
        <v>80</v>
      </c>
      <c r="Z191" s="80" t="str">
        <f>'[2]Tier 1'!V191</f>
        <v>D</v>
      </c>
      <c r="AA191" s="80"/>
      <c r="AB191" s="80"/>
      <c r="AC191" s="80"/>
      <c r="AD191" s="81"/>
      <c r="AE191" s="85">
        <f>'[2]Tier 1'!W191</f>
        <v>1962</v>
      </c>
      <c r="AF191" s="86"/>
      <c r="AG191" s="86">
        <f>'[2]Tier 1'!X191</f>
        <v>1962</v>
      </c>
      <c r="AH191" s="86"/>
      <c r="AI191" s="86">
        <f>'[2]Tier 1'!Y191</f>
        <v>1962</v>
      </c>
      <c r="AJ191" s="86">
        <f t="shared" si="47"/>
        <v>1765.8</v>
      </c>
      <c r="AK191" s="86" t="e" vm="1">
        <f>VLOOKUP(A191,[1]_ScenarioData!$B$2:$FF$9999,-1,FALSE)</f>
        <v>#VALUE!</v>
      </c>
      <c r="AL191" s="87" t="e" vm="2">
        <f t="shared" si="48"/>
        <v>#VALUE!</v>
      </c>
      <c r="AM191" s="85">
        <f t="shared" si="57"/>
        <v>794</v>
      </c>
      <c r="AN191" s="92">
        <f t="shared" si="58"/>
        <v>0.40500000000000003</v>
      </c>
      <c r="AO191" s="80" t="str">
        <f t="shared" si="59"/>
        <v>OK</v>
      </c>
      <c r="AP191" s="86">
        <f t="shared" si="60"/>
        <v>843</v>
      </c>
      <c r="AQ191" s="92">
        <f t="shared" si="61"/>
        <v>0.43</v>
      </c>
      <c r="AR191" s="80" t="str">
        <f t="shared" si="62"/>
        <v>OK</v>
      </c>
      <c r="AS191" s="86">
        <f t="shared" si="63"/>
        <v>877</v>
      </c>
      <c r="AT191" s="92">
        <f t="shared" si="64"/>
        <v>0.44700000000000001</v>
      </c>
      <c r="AU191" s="93" t="str">
        <f t="shared" si="65"/>
        <v>OK</v>
      </c>
      <c r="AV191" s="86">
        <f t="shared" si="49"/>
        <v>0</v>
      </c>
      <c r="AW191" s="92" t="e" vm="2">
        <f t="shared" si="50"/>
        <v>#VALUE!</v>
      </c>
      <c r="AX191" s="94" t="e" vm="2">
        <f t="shared" si="51"/>
        <v>#VALUE!</v>
      </c>
      <c r="AY191" s="79"/>
      <c r="AZ191" s="80"/>
      <c r="BA191" s="84">
        <f t="shared" si="52"/>
        <v>0</v>
      </c>
      <c r="BB191" s="95">
        <f t="shared" si="53"/>
        <v>1</v>
      </c>
      <c r="BC191" s="96" t="e">
        <f>SUMIF(#REF!,#REF!, BB20:BB333)</f>
        <v>#REF!</v>
      </c>
      <c r="BD191" s="96">
        <f t="shared" si="54"/>
        <v>1</v>
      </c>
      <c r="BE191" s="96" t="e">
        <f>SUMIF(#REF!,#REF!, BD20:BD333)</f>
        <v>#REF!</v>
      </c>
      <c r="BF191" s="96">
        <f t="shared" si="55"/>
        <v>0</v>
      </c>
      <c r="BG191" s="96" t="e">
        <f>SUMIF(#REF!,#REF!, BF20:BF333)</f>
        <v>#REF!</v>
      </c>
      <c r="BH191" s="96" t="e" vm="2">
        <f t="shared" si="56"/>
        <v>#VALUE!</v>
      </c>
      <c r="BI191" s="97">
        <f>SUMIF(B20:B333, B191, BH20:BH333)</f>
        <v>0</v>
      </c>
      <c r="BJ191" s="98"/>
      <c r="BK191" s="99"/>
      <c r="BL191" s="100"/>
      <c r="BM191" s="100"/>
      <c r="BN191" s="100"/>
      <c r="BO191" s="100"/>
      <c r="BP191" s="100"/>
      <c r="BQ191" s="100"/>
      <c r="BR191" s="100"/>
      <c r="BS191" s="100"/>
      <c r="BT191" s="100"/>
      <c r="BU191" s="100"/>
      <c r="BV191" s="100"/>
      <c r="BW191" s="100"/>
      <c r="BX191" s="100"/>
      <c r="BY191" s="100"/>
      <c r="BZ191" s="100"/>
      <c r="CA191" s="100"/>
      <c r="CB191" s="100"/>
      <c r="CC191" s="100"/>
      <c r="CD191" s="101"/>
    </row>
    <row r="192" spans="1:82" x14ac:dyDescent="0.25">
      <c r="A192" s="102" t="s">
        <v>409</v>
      </c>
      <c r="B192" s="103"/>
      <c r="C192" s="104" t="s">
        <v>130</v>
      </c>
      <c r="D192" s="104" t="s">
        <v>200</v>
      </c>
      <c r="E192" s="105" t="s">
        <v>202</v>
      </c>
      <c r="F192" s="106" t="s">
        <v>104</v>
      </c>
      <c r="G192" s="107"/>
      <c r="H192" s="108" t="s">
        <v>109</v>
      </c>
      <c r="I192" s="106" t="s">
        <v>5</v>
      </c>
      <c r="J192" s="107" t="s">
        <v>5</v>
      </c>
      <c r="K192" s="109"/>
      <c r="L192" s="110"/>
      <c r="M192" s="111"/>
      <c r="N192" s="112">
        <v>8824</v>
      </c>
      <c r="O192" s="113">
        <v>9364</v>
      </c>
      <c r="P192" s="113">
        <v>9742</v>
      </c>
      <c r="Q192" s="114"/>
      <c r="R192" s="193">
        <v>0.09</v>
      </c>
      <c r="S192" s="112">
        <v>794</v>
      </c>
      <c r="T192" s="113">
        <v>843</v>
      </c>
      <c r="U192" s="113">
        <v>877</v>
      </c>
      <c r="V192" s="114">
        <f t="shared" si="46"/>
        <v>0</v>
      </c>
      <c r="W192" s="116"/>
      <c r="X192" s="117"/>
      <c r="Y192" s="118" t="s">
        <v>80</v>
      </c>
      <c r="Z192" s="107" t="str">
        <f>'[2]Tier 1'!V192</f>
        <v>D</v>
      </c>
      <c r="AA192" s="107"/>
      <c r="AB192" s="107"/>
      <c r="AC192" s="107"/>
      <c r="AD192" s="108"/>
      <c r="AE192" s="112">
        <f>'[2]Tier 1'!W192</f>
        <v>1962</v>
      </c>
      <c r="AF192" s="113"/>
      <c r="AG192" s="113">
        <f>'[2]Tier 1'!X192</f>
        <v>1962</v>
      </c>
      <c r="AH192" s="113"/>
      <c r="AI192" s="113">
        <f>'[2]Tier 1'!Y192</f>
        <v>1962</v>
      </c>
      <c r="AJ192" s="113">
        <f t="shared" si="47"/>
        <v>1765.8</v>
      </c>
      <c r="AK192" s="113" t="e" vm="1">
        <f>VLOOKUP(A192,[1]_ScenarioData!$B$2:$FF$9999,-1,FALSE)</f>
        <v>#VALUE!</v>
      </c>
      <c r="AL192" s="114" t="e" vm="2">
        <f t="shared" si="48"/>
        <v>#VALUE!</v>
      </c>
      <c r="AM192" s="112">
        <f t="shared" si="57"/>
        <v>794</v>
      </c>
      <c r="AN192" s="119">
        <f t="shared" si="58"/>
        <v>0.40500000000000003</v>
      </c>
      <c r="AO192" s="107" t="str">
        <f t="shared" si="59"/>
        <v>OK</v>
      </c>
      <c r="AP192" s="113">
        <f t="shared" si="60"/>
        <v>843</v>
      </c>
      <c r="AQ192" s="119">
        <f t="shared" si="61"/>
        <v>0.43</v>
      </c>
      <c r="AR192" s="107" t="str">
        <f t="shared" si="62"/>
        <v>OK</v>
      </c>
      <c r="AS192" s="113">
        <f t="shared" si="63"/>
        <v>877</v>
      </c>
      <c r="AT192" s="119">
        <f t="shared" si="64"/>
        <v>0.44700000000000001</v>
      </c>
      <c r="AU192" s="120" t="str">
        <f t="shared" si="65"/>
        <v>OK</v>
      </c>
      <c r="AV192" s="113">
        <f t="shared" si="49"/>
        <v>0</v>
      </c>
      <c r="AW192" s="119" t="e" vm="2">
        <f t="shared" si="50"/>
        <v>#VALUE!</v>
      </c>
      <c r="AX192" s="121" t="e" vm="2">
        <f t="shared" si="51"/>
        <v>#VALUE!</v>
      </c>
      <c r="AY192" s="106"/>
      <c r="AZ192" s="107"/>
      <c r="BA192" s="111">
        <f t="shared" si="52"/>
        <v>0</v>
      </c>
      <c r="BB192" s="122">
        <f t="shared" si="53"/>
        <v>1</v>
      </c>
      <c r="BC192" s="123" t="e">
        <f>SUMIF(#REF!,#REF!, BB20:BB333)</f>
        <v>#REF!</v>
      </c>
      <c r="BD192" s="123">
        <f t="shared" si="54"/>
        <v>1</v>
      </c>
      <c r="BE192" s="123" t="e">
        <f>SUMIF(#REF!,#REF!, BD20:BD333)</f>
        <v>#REF!</v>
      </c>
      <c r="BF192" s="123">
        <f t="shared" si="55"/>
        <v>0</v>
      </c>
      <c r="BG192" s="123" t="e">
        <f>SUMIF(#REF!,#REF!, BF20:BF333)</f>
        <v>#REF!</v>
      </c>
      <c r="BH192" s="123" t="e" vm="2">
        <f t="shared" si="56"/>
        <v>#VALUE!</v>
      </c>
      <c r="BI192" s="124">
        <f>SUMIF(B20:B333, B192, BH20:BH333)</f>
        <v>0</v>
      </c>
      <c r="BJ192" s="125"/>
      <c r="BK192" s="99"/>
      <c r="BL192" s="100"/>
      <c r="BM192" s="100"/>
      <c r="BN192" s="100"/>
      <c r="BO192" s="100"/>
      <c r="BP192" s="100"/>
      <c r="BQ192" s="100"/>
      <c r="BR192" s="100"/>
      <c r="BS192" s="100"/>
      <c r="BT192" s="100"/>
      <c r="BU192" s="100"/>
      <c r="BV192" s="100"/>
      <c r="BW192" s="100"/>
      <c r="BX192" s="100"/>
      <c r="BY192" s="100"/>
      <c r="BZ192" s="100"/>
      <c r="CA192" s="100"/>
      <c r="CB192" s="100"/>
      <c r="CC192" s="100"/>
      <c r="CD192" s="101"/>
    </row>
    <row r="193" spans="1:82" x14ac:dyDescent="0.25">
      <c r="A193" s="75" t="s">
        <v>410</v>
      </c>
      <c r="B193" s="76"/>
      <c r="C193" s="77" t="s">
        <v>130</v>
      </c>
      <c r="D193" s="77" t="s">
        <v>202</v>
      </c>
      <c r="E193" s="78" t="s">
        <v>411</v>
      </c>
      <c r="F193" s="79" t="s">
        <v>104</v>
      </c>
      <c r="G193" s="80"/>
      <c r="H193" s="81" t="s">
        <v>104</v>
      </c>
      <c r="I193" s="79" t="s">
        <v>5</v>
      </c>
      <c r="J193" s="80" t="s">
        <v>5</v>
      </c>
      <c r="K193" s="82"/>
      <c r="L193" s="83"/>
      <c r="M193" s="84"/>
      <c r="N193" s="85">
        <v>8824</v>
      </c>
      <c r="O193" s="86">
        <v>9364</v>
      </c>
      <c r="P193" s="86">
        <v>9742</v>
      </c>
      <c r="Q193" s="87"/>
      <c r="R193" s="192">
        <v>0.09</v>
      </c>
      <c r="S193" s="85">
        <v>794</v>
      </c>
      <c r="T193" s="86">
        <v>843</v>
      </c>
      <c r="U193" s="86">
        <v>0</v>
      </c>
      <c r="V193" s="87">
        <f t="shared" si="46"/>
        <v>0</v>
      </c>
      <c r="W193" s="89"/>
      <c r="X193" s="90"/>
      <c r="Y193" s="91" t="s">
        <v>80</v>
      </c>
      <c r="Z193" s="80" t="str">
        <f>'[2]Tier 1'!V193</f>
        <v>D</v>
      </c>
      <c r="AA193" s="80"/>
      <c r="AB193" s="80"/>
      <c r="AC193" s="80"/>
      <c r="AD193" s="81"/>
      <c r="AE193" s="85">
        <f>'[2]Tier 1'!W193</f>
        <v>1962</v>
      </c>
      <c r="AF193" s="86"/>
      <c r="AG193" s="86">
        <f>'[2]Tier 1'!X193</f>
        <v>1962</v>
      </c>
      <c r="AH193" s="86"/>
      <c r="AI193" s="86">
        <f>'[2]Tier 1'!Y193</f>
        <v>0</v>
      </c>
      <c r="AJ193" s="86">
        <f t="shared" si="47"/>
        <v>0</v>
      </c>
      <c r="AK193" s="86" t="e" vm="1">
        <f>VLOOKUP(A193,[1]_ScenarioData!$B$2:$FF$9999,-1,FALSE)</f>
        <v>#VALUE!</v>
      </c>
      <c r="AL193" s="87" t="e" vm="2">
        <f t="shared" si="48"/>
        <v>#VALUE!</v>
      </c>
      <c r="AM193" s="85">
        <f t="shared" si="57"/>
        <v>794</v>
      </c>
      <c r="AN193" s="92">
        <f t="shared" si="58"/>
        <v>0.40500000000000003</v>
      </c>
      <c r="AO193" s="80" t="str">
        <f t="shared" si="59"/>
        <v>OK</v>
      </c>
      <c r="AP193" s="86">
        <f t="shared" si="60"/>
        <v>843</v>
      </c>
      <c r="AQ193" s="92">
        <f t="shared" si="61"/>
        <v>0.43</v>
      </c>
      <c r="AR193" s="80" t="str">
        <f t="shared" si="62"/>
        <v>OK</v>
      </c>
      <c r="AS193" s="86">
        <f t="shared" si="63"/>
        <v>0</v>
      </c>
      <c r="AT193" s="92">
        <f t="shared" si="64"/>
        <v>0</v>
      </c>
      <c r="AU193" s="93" t="str">
        <f t="shared" si="65"/>
        <v>OK</v>
      </c>
      <c r="AV193" s="86">
        <f t="shared" si="49"/>
        <v>0</v>
      </c>
      <c r="AW193" s="92" t="e" vm="2">
        <f t="shared" si="50"/>
        <v>#VALUE!</v>
      </c>
      <c r="AX193" s="94" t="e" vm="2">
        <f t="shared" si="51"/>
        <v>#VALUE!</v>
      </c>
      <c r="AY193" s="79"/>
      <c r="AZ193" s="80"/>
      <c r="BA193" s="84">
        <f t="shared" si="52"/>
        <v>0</v>
      </c>
      <c r="BB193" s="95">
        <f t="shared" si="53"/>
        <v>1</v>
      </c>
      <c r="BC193" s="96" t="e">
        <f>SUMIF(#REF!,#REF!, BB20:BB333)</f>
        <v>#REF!</v>
      </c>
      <c r="BD193" s="96">
        <f t="shared" si="54"/>
        <v>1</v>
      </c>
      <c r="BE193" s="96" t="e">
        <f>SUMIF(#REF!,#REF!, BD20:BD333)</f>
        <v>#REF!</v>
      </c>
      <c r="BF193" s="96">
        <f t="shared" si="55"/>
        <v>0</v>
      </c>
      <c r="BG193" s="96" t="e">
        <f>SUMIF(#REF!,#REF!, BF20:BF333)</f>
        <v>#REF!</v>
      </c>
      <c r="BH193" s="96" t="e" vm="2">
        <f t="shared" si="56"/>
        <v>#VALUE!</v>
      </c>
      <c r="BI193" s="97">
        <f>SUMIF(B20:B333, B193, BH20:BH333)</f>
        <v>0</v>
      </c>
      <c r="BJ193" s="98"/>
      <c r="BK193" s="99"/>
      <c r="BL193" s="100"/>
      <c r="BM193" s="100"/>
      <c r="BN193" s="100"/>
      <c r="BO193" s="100"/>
      <c r="BP193" s="100"/>
      <c r="BQ193" s="100"/>
      <c r="BR193" s="100"/>
      <c r="BS193" s="100"/>
      <c r="BT193" s="100"/>
      <c r="BU193" s="100"/>
      <c r="BV193" s="100"/>
      <c r="BW193" s="100"/>
      <c r="BX193" s="100"/>
      <c r="BY193" s="100"/>
      <c r="BZ193" s="100"/>
      <c r="CA193" s="100"/>
      <c r="CB193" s="100"/>
      <c r="CC193" s="100"/>
      <c r="CD193" s="101"/>
    </row>
    <row r="194" spans="1:82" x14ac:dyDescent="0.25">
      <c r="A194" s="102" t="s">
        <v>412</v>
      </c>
      <c r="B194" s="103"/>
      <c r="C194" s="104" t="s">
        <v>130</v>
      </c>
      <c r="D194" s="104" t="s">
        <v>411</v>
      </c>
      <c r="E194" s="105" t="s">
        <v>111</v>
      </c>
      <c r="F194" s="106" t="s">
        <v>104</v>
      </c>
      <c r="G194" s="107"/>
      <c r="H194" s="108" t="s">
        <v>109</v>
      </c>
      <c r="I194" s="106" t="s">
        <v>5</v>
      </c>
      <c r="J194" s="107" t="s">
        <v>5</v>
      </c>
      <c r="K194" s="109"/>
      <c r="L194" s="110"/>
      <c r="M194" s="111"/>
      <c r="N194" s="112">
        <v>8824</v>
      </c>
      <c r="O194" s="113">
        <v>9364</v>
      </c>
      <c r="P194" s="113">
        <v>9742</v>
      </c>
      <c r="Q194" s="114"/>
      <c r="R194" s="193">
        <v>0.09</v>
      </c>
      <c r="S194" s="112">
        <v>794</v>
      </c>
      <c r="T194" s="113">
        <v>843</v>
      </c>
      <c r="U194" s="113">
        <v>877</v>
      </c>
      <c r="V194" s="114">
        <f t="shared" si="46"/>
        <v>0</v>
      </c>
      <c r="W194" s="116"/>
      <c r="X194" s="117"/>
      <c r="Y194" s="118" t="s">
        <v>80</v>
      </c>
      <c r="Z194" s="107" t="str">
        <f>'[2]Tier 1'!V194</f>
        <v>D</v>
      </c>
      <c r="AA194" s="107"/>
      <c r="AB194" s="107"/>
      <c r="AC194" s="107"/>
      <c r="AD194" s="108"/>
      <c r="AE194" s="112">
        <f>'[2]Tier 1'!W194</f>
        <v>1197</v>
      </c>
      <c r="AF194" s="113"/>
      <c r="AG194" s="113">
        <f>'[2]Tier 1'!X194</f>
        <v>1197</v>
      </c>
      <c r="AH194" s="113"/>
      <c r="AI194" s="113">
        <f>'[2]Tier 1'!Y194</f>
        <v>2628</v>
      </c>
      <c r="AJ194" s="113">
        <f t="shared" si="47"/>
        <v>2365.2000000000003</v>
      </c>
      <c r="AK194" s="113" t="e" vm="1">
        <f>VLOOKUP(A194,[1]_ScenarioData!$B$2:$FF$9999,-1,FALSE)</f>
        <v>#VALUE!</v>
      </c>
      <c r="AL194" s="114" t="e" vm="2">
        <f t="shared" si="48"/>
        <v>#VALUE!</v>
      </c>
      <c r="AM194" s="112">
        <f t="shared" si="57"/>
        <v>794</v>
      </c>
      <c r="AN194" s="119">
        <f t="shared" si="58"/>
        <v>0.66300000000000003</v>
      </c>
      <c r="AO194" s="107" t="str">
        <f t="shared" si="59"/>
        <v>OK</v>
      </c>
      <c r="AP194" s="113">
        <f t="shared" si="60"/>
        <v>843</v>
      </c>
      <c r="AQ194" s="119">
        <f t="shared" si="61"/>
        <v>0.70399999999999996</v>
      </c>
      <c r="AR194" s="107" t="str">
        <f t="shared" si="62"/>
        <v>OK</v>
      </c>
      <c r="AS194" s="113">
        <f t="shared" si="63"/>
        <v>877</v>
      </c>
      <c r="AT194" s="119">
        <f t="shared" si="64"/>
        <v>0.33400000000000002</v>
      </c>
      <c r="AU194" s="120" t="str">
        <f t="shared" si="65"/>
        <v>OK</v>
      </c>
      <c r="AV194" s="113">
        <f t="shared" si="49"/>
        <v>0</v>
      </c>
      <c r="AW194" s="119" t="e" vm="2">
        <f t="shared" si="50"/>
        <v>#VALUE!</v>
      </c>
      <c r="AX194" s="121" t="e" vm="2">
        <f t="shared" si="51"/>
        <v>#VALUE!</v>
      </c>
      <c r="AY194" s="106"/>
      <c r="AZ194" s="107"/>
      <c r="BA194" s="111">
        <f t="shared" si="52"/>
        <v>0</v>
      </c>
      <c r="BB194" s="122">
        <f t="shared" si="53"/>
        <v>1</v>
      </c>
      <c r="BC194" s="123" t="e">
        <f>SUMIF(#REF!,#REF!, BB20:BB333)</f>
        <v>#REF!</v>
      </c>
      <c r="BD194" s="123">
        <f t="shared" si="54"/>
        <v>1</v>
      </c>
      <c r="BE194" s="123" t="e">
        <f>SUMIF(#REF!,#REF!, BD20:BD333)</f>
        <v>#REF!</v>
      </c>
      <c r="BF194" s="123">
        <f t="shared" si="55"/>
        <v>0</v>
      </c>
      <c r="BG194" s="123" t="e">
        <f>SUMIF(#REF!,#REF!, BF20:BF333)</f>
        <v>#REF!</v>
      </c>
      <c r="BH194" s="123" t="e" vm="2">
        <f t="shared" si="56"/>
        <v>#VALUE!</v>
      </c>
      <c r="BI194" s="124">
        <f>SUMIF(B20:B333, B194, BH20:BH333)</f>
        <v>0</v>
      </c>
      <c r="BJ194" s="125"/>
      <c r="BK194" s="99"/>
      <c r="BL194" s="100"/>
      <c r="BM194" s="100"/>
      <c r="BN194" s="100"/>
      <c r="BO194" s="100"/>
      <c r="BP194" s="100"/>
      <c r="BQ194" s="100"/>
      <c r="BR194" s="100"/>
      <c r="BS194" s="100"/>
      <c r="BT194" s="100"/>
      <c r="BU194" s="100"/>
      <c r="BV194" s="100"/>
      <c r="BW194" s="100"/>
      <c r="BX194" s="100"/>
      <c r="BY194" s="100"/>
      <c r="BZ194" s="100"/>
      <c r="CA194" s="100"/>
      <c r="CB194" s="100"/>
      <c r="CC194" s="100"/>
      <c r="CD194" s="101"/>
    </row>
    <row r="195" spans="1:82" x14ac:dyDescent="0.25">
      <c r="A195" s="75" t="s">
        <v>413</v>
      </c>
      <c r="B195" s="76"/>
      <c r="C195" s="77" t="s">
        <v>414</v>
      </c>
      <c r="D195" s="77" t="s">
        <v>173</v>
      </c>
      <c r="E195" s="78" t="s">
        <v>181</v>
      </c>
      <c r="F195" s="79" t="s">
        <v>104</v>
      </c>
      <c r="G195" s="80"/>
      <c r="H195" s="81" t="s">
        <v>109</v>
      </c>
      <c r="I195" s="79" t="s">
        <v>3</v>
      </c>
      <c r="J195" s="80" t="s">
        <v>5</v>
      </c>
      <c r="K195" s="82"/>
      <c r="L195" s="83"/>
      <c r="M195" s="84"/>
      <c r="N195" s="85">
        <v>1078</v>
      </c>
      <c r="O195" s="86">
        <v>1144</v>
      </c>
      <c r="P195" s="86">
        <v>1191</v>
      </c>
      <c r="Q195" s="87"/>
      <c r="R195" s="192">
        <v>0.09</v>
      </c>
      <c r="S195" s="85">
        <v>97</v>
      </c>
      <c r="T195" s="86">
        <v>103</v>
      </c>
      <c r="U195" s="86">
        <v>107</v>
      </c>
      <c r="V195" s="87">
        <f t="shared" si="46"/>
        <v>0</v>
      </c>
      <c r="W195" s="89"/>
      <c r="X195" s="90"/>
      <c r="Y195" s="91" t="s">
        <v>80</v>
      </c>
      <c r="Z195" s="80" t="str">
        <f>'[2]Tier 1'!V195</f>
        <v>D</v>
      </c>
      <c r="AA195" s="80"/>
      <c r="AB195" s="80"/>
      <c r="AC195" s="80"/>
      <c r="AD195" s="81"/>
      <c r="AE195" s="85">
        <f>'[2]Tier 1'!W195</f>
        <v>1197</v>
      </c>
      <c r="AF195" s="86"/>
      <c r="AG195" s="86">
        <f>'[2]Tier 1'!X195</f>
        <v>1197</v>
      </c>
      <c r="AH195" s="86"/>
      <c r="AI195" s="86">
        <f>'[2]Tier 1'!Y195</f>
        <v>1197</v>
      </c>
      <c r="AJ195" s="86">
        <f t="shared" si="47"/>
        <v>1077.3</v>
      </c>
      <c r="AK195" s="86" t="e" vm="1">
        <f>VLOOKUP(A195,[1]_ScenarioData!$B$2:$FF$9999,-1,FALSE)</f>
        <v>#VALUE!</v>
      </c>
      <c r="AL195" s="87" t="e" vm="2">
        <f t="shared" si="48"/>
        <v>#VALUE!</v>
      </c>
      <c r="AM195" s="85">
        <f t="shared" si="57"/>
        <v>97</v>
      </c>
      <c r="AN195" s="92">
        <f t="shared" si="58"/>
        <v>8.1000000000000003E-2</v>
      </c>
      <c r="AO195" s="80" t="str">
        <f t="shared" si="59"/>
        <v>OK</v>
      </c>
      <c r="AP195" s="86">
        <f t="shared" si="60"/>
        <v>103</v>
      </c>
      <c r="AQ195" s="92">
        <f t="shared" si="61"/>
        <v>8.5999999999999993E-2</v>
      </c>
      <c r="AR195" s="80" t="str">
        <f t="shared" si="62"/>
        <v>OK</v>
      </c>
      <c r="AS195" s="86">
        <f t="shared" si="63"/>
        <v>107</v>
      </c>
      <c r="AT195" s="92">
        <f t="shared" si="64"/>
        <v>8.8999999999999996E-2</v>
      </c>
      <c r="AU195" s="93" t="str">
        <f t="shared" si="65"/>
        <v>OK</v>
      </c>
      <c r="AV195" s="86">
        <f t="shared" si="49"/>
        <v>0</v>
      </c>
      <c r="AW195" s="92" t="e" vm="2">
        <f t="shared" si="50"/>
        <v>#VALUE!</v>
      </c>
      <c r="AX195" s="94" t="e" vm="2">
        <f t="shared" si="51"/>
        <v>#VALUE!</v>
      </c>
      <c r="AY195" s="79"/>
      <c r="AZ195" s="80"/>
      <c r="BA195" s="84">
        <f t="shared" si="52"/>
        <v>0</v>
      </c>
      <c r="BB195" s="95">
        <f t="shared" si="53"/>
        <v>1</v>
      </c>
      <c r="BC195" s="96" t="e">
        <f>SUMIF(#REF!,#REF!, BB20:BB333)</f>
        <v>#REF!</v>
      </c>
      <c r="BD195" s="96">
        <f t="shared" si="54"/>
        <v>1</v>
      </c>
      <c r="BE195" s="96" t="e">
        <f>SUMIF(#REF!,#REF!, BD20:BD333)</f>
        <v>#REF!</v>
      </c>
      <c r="BF195" s="96">
        <f t="shared" si="55"/>
        <v>0</v>
      </c>
      <c r="BG195" s="96" t="e">
        <f>SUMIF(#REF!,#REF!, BF20:BF333)</f>
        <v>#REF!</v>
      </c>
      <c r="BH195" s="96" t="e" vm="2">
        <f t="shared" si="56"/>
        <v>#VALUE!</v>
      </c>
      <c r="BI195" s="97">
        <f>SUMIF(B20:B333, B195, BH20:BH333)</f>
        <v>0</v>
      </c>
      <c r="BJ195" s="98"/>
      <c r="BK195" s="99"/>
      <c r="BL195" s="100"/>
      <c r="BM195" s="100"/>
      <c r="BN195" s="100"/>
      <c r="BO195" s="100"/>
      <c r="BP195" s="100"/>
      <c r="BQ195" s="100"/>
      <c r="BR195" s="100"/>
      <c r="BS195" s="100"/>
      <c r="BT195" s="100"/>
      <c r="BU195" s="100"/>
      <c r="BV195" s="100"/>
      <c r="BW195" s="100"/>
      <c r="BX195" s="100"/>
      <c r="BY195" s="100"/>
      <c r="BZ195" s="100"/>
      <c r="CA195" s="100"/>
      <c r="CB195" s="100"/>
      <c r="CC195" s="100"/>
      <c r="CD195" s="101"/>
    </row>
    <row r="196" spans="1:82" x14ac:dyDescent="0.25">
      <c r="A196" s="102" t="s">
        <v>415</v>
      </c>
      <c r="B196" s="103"/>
      <c r="C196" s="104" t="s">
        <v>416</v>
      </c>
      <c r="D196" s="104" t="s">
        <v>181</v>
      </c>
      <c r="E196" s="105" t="s">
        <v>417</v>
      </c>
      <c r="F196" s="106" t="s">
        <v>109</v>
      </c>
      <c r="G196" s="107"/>
      <c r="H196" s="108" t="s">
        <v>109</v>
      </c>
      <c r="I196" s="106" t="s">
        <v>3</v>
      </c>
      <c r="J196" s="107" t="s">
        <v>5</v>
      </c>
      <c r="K196" s="109"/>
      <c r="L196" s="110"/>
      <c r="M196" s="111"/>
      <c r="N196" s="112">
        <v>9180</v>
      </c>
      <c r="O196" s="113">
        <v>9210</v>
      </c>
      <c r="P196" s="113">
        <v>9453</v>
      </c>
      <c r="Q196" s="114"/>
      <c r="R196" s="193">
        <v>0.09</v>
      </c>
      <c r="S196" s="112">
        <v>826</v>
      </c>
      <c r="T196" s="113">
        <v>829</v>
      </c>
      <c r="U196" s="113">
        <v>851</v>
      </c>
      <c r="V196" s="114">
        <f t="shared" si="46"/>
        <v>0</v>
      </c>
      <c r="W196" s="116"/>
      <c r="X196" s="117"/>
      <c r="Y196" s="118" t="s">
        <v>80</v>
      </c>
      <c r="Z196" s="107" t="str">
        <f>'[2]Tier 1'!V196</f>
        <v>D</v>
      </c>
      <c r="AA196" s="107"/>
      <c r="AB196" s="107"/>
      <c r="AC196" s="107"/>
      <c r="AD196" s="108"/>
      <c r="AE196" s="112">
        <f>'[2]Tier 1'!W196</f>
        <v>2628</v>
      </c>
      <c r="AF196" s="113"/>
      <c r="AG196" s="113">
        <f>'[2]Tier 1'!X196</f>
        <v>2628</v>
      </c>
      <c r="AH196" s="113"/>
      <c r="AI196" s="113">
        <f>'[2]Tier 1'!Y196</f>
        <v>2628</v>
      </c>
      <c r="AJ196" s="113">
        <f t="shared" si="47"/>
        <v>2365.2000000000003</v>
      </c>
      <c r="AK196" s="113" t="e" vm="1">
        <f>VLOOKUP(A196,[1]_ScenarioData!$B$2:$FF$9999,-1,FALSE)</f>
        <v>#VALUE!</v>
      </c>
      <c r="AL196" s="114" t="e" vm="2">
        <f t="shared" si="48"/>
        <v>#VALUE!</v>
      </c>
      <c r="AM196" s="112">
        <f t="shared" si="57"/>
        <v>826</v>
      </c>
      <c r="AN196" s="119">
        <f t="shared" si="58"/>
        <v>0.314</v>
      </c>
      <c r="AO196" s="107" t="str">
        <f t="shared" si="59"/>
        <v>OK</v>
      </c>
      <c r="AP196" s="113">
        <f t="shared" si="60"/>
        <v>829</v>
      </c>
      <c r="AQ196" s="119">
        <f t="shared" si="61"/>
        <v>0.315</v>
      </c>
      <c r="AR196" s="107" t="str">
        <f t="shared" si="62"/>
        <v>OK</v>
      </c>
      <c r="AS196" s="113">
        <f t="shared" si="63"/>
        <v>851</v>
      </c>
      <c r="AT196" s="119">
        <f t="shared" si="64"/>
        <v>0.32400000000000001</v>
      </c>
      <c r="AU196" s="120" t="str">
        <f t="shared" si="65"/>
        <v>OK</v>
      </c>
      <c r="AV196" s="113">
        <f t="shared" si="49"/>
        <v>0</v>
      </c>
      <c r="AW196" s="119" t="e" vm="2">
        <f t="shared" si="50"/>
        <v>#VALUE!</v>
      </c>
      <c r="AX196" s="121" t="e" vm="2">
        <f t="shared" si="51"/>
        <v>#VALUE!</v>
      </c>
      <c r="AY196" s="106"/>
      <c r="AZ196" s="107"/>
      <c r="BA196" s="111">
        <f t="shared" si="52"/>
        <v>0</v>
      </c>
      <c r="BB196" s="122">
        <f t="shared" si="53"/>
        <v>1</v>
      </c>
      <c r="BC196" s="123" t="e">
        <f>SUMIF(#REF!,#REF!, BB20:BB333)</f>
        <v>#REF!</v>
      </c>
      <c r="BD196" s="123">
        <f t="shared" si="54"/>
        <v>1</v>
      </c>
      <c r="BE196" s="123" t="e">
        <f>SUMIF(#REF!,#REF!, BD20:BD333)</f>
        <v>#REF!</v>
      </c>
      <c r="BF196" s="123">
        <f t="shared" si="55"/>
        <v>0</v>
      </c>
      <c r="BG196" s="123" t="e">
        <f>SUMIF(#REF!,#REF!, BF20:BF333)</f>
        <v>#REF!</v>
      </c>
      <c r="BH196" s="123" t="e" vm="2">
        <f t="shared" si="56"/>
        <v>#VALUE!</v>
      </c>
      <c r="BI196" s="124">
        <f>SUMIF(B20:B333, B196, BH20:BH333)</f>
        <v>0</v>
      </c>
      <c r="BJ196" s="125"/>
      <c r="BK196" s="99"/>
      <c r="BL196" s="100"/>
      <c r="BM196" s="100"/>
      <c r="BN196" s="100"/>
      <c r="BO196" s="100"/>
      <c r="BP196" s="100"/>
      <c r="BQ196" s="100"/>
      <c r="BR196" s="100"/>
      <c r="BS196" s="100"/>
      <c r="BT196" s="100"/>
      <c r="BU196" s="100"/>
      <c r="BV196" s="100"/>
      <c r="BW196" s="100"/>
      <c r="BX196" s="100"/>
      <c r="BY196" s="100"/>
      <c r="BZ196" s="100"/>
      <c r="CA196" s="100"/>
      <c r="CB196" s="100"/>
      <c r="CC196" s="100"/>
      <c r="CD196" s="101"/>
    </row>
    <row r="197" spans="1:82" x14ac:dyDescent="0.25">
      <c r="A197" s="75" t="s">
        <v>418</v>
      </c>
      <c r="B197" s="76"/>
      <c r="C197" s="77" t="s">
        <v>416</v>
      </c>
      <c r="D197" s="77" t="s">
        <v>417</v>
      </c>
      <c r="E197" s="78" t="s">
        <v>419</v>
      </c>
      <c r="F197" s="79" t="s">
        <v>109</v>
      </c>
      <c r="G197" s="80"/>
      <c r="H197" s="81" t="s">
        <v>109</v>
      </c>
      <c r="I197" s="79" t="s">
        <v>3</v>
      </c>
      <c r="J197" s="80" t="s">
        <v>5</v>
      </c>
      <c r="K197" s="82"/>
      <c r="L197" s="83"/>
      <c r="M197" s="84"/>
      <c r="N197" s="85">
        <v>9180</v>
      </c>
      <c r="O197" s="86">
        <v>9210</v>
      </c>
      <c r="P197" s="86">
        <v>9453</v>
      </c>
      <c r="Q197" s="87"/>
      <c r="R197" s="192">
        <v>0.09</v>
      </c>
      <c r="S197" s="85">
        <v>826</v>
      </c>
      <c r="T197" s="86">
        <v>829</v>
      </c>
      <c r="U197" s="86">
        <v>851</v>
      </c>
      <c r="V197" s="87">
        <f t="shared" si="46"/>
        <v>0</v>
      </c>
      <c r="W197" s="89"/>
      <c r="X197" s="90"/>
      <c r="Y197" s="91" t="s">
        <v>80</v>
      </c>
      <c r="Z197" s="80" t="str">
        <f>'[2]Tier 1'!V197</f>
        <v>D</v>
      </c>
      <c r="AA197" s="80"/>
      <c r="AB197" s="80"/>
      <c r="AC197" s="80"/>
      <c r="AD197" s="81"/>
      <c r="AE197" s="85">
        <f>'[2]Tier 1'!W197</f>
        <v>2628</v>
      </c>
      <c r="AF197" s="86"/>
      <c r="AG197" s="86">
        <f>'[2]Tier 1'!X197</f>
        <v>2628</v>
      </c>
      <c r="AH197" s="86"/>
      <c r="AI197" s="86">
        <f>'[2]Tier 1'!Y197</f>
        <v>2628</v>
      </c>
      <c r="AJ197" s="86">
        <f t="shared" si="47"/>
        <v>2365.2000000000003</v>
      </c>
      <c r="AK197" s="86" t="e" vm="1">
        <f>VLOOKUP(A197,[1]_ScenarioData!$B$2:$FF$9999,-1,FALSE)</f>
        <v>#VALUE!</v>
      </c>
      <c r="AL197" s="87" t="e" vm="2">
        <f t="shared" si="48"/>
        <v>#VALUE!</v>
      </c>
      <c r="AM197" s="85">
        <f t="shared" si="57"/>
        <v>826</v>
      </c>
      <c r="AN197" s="92">
        <f t="shared" si="58"/>
        <v>0.314</v>
      </c>
      <c r="AO197" s="80" t="str">
        <f t="shared" si="59"/>
        <v>OK</v>
      </c>
      <c r="AP197" s="86">
        <f t="shared" si="60"/>
        <v>829</v>
      </c>
      <c r="AQ197" s="92">
        <f t="shared" si="61"/>
        <v>0.315</v>
      </c>
      <c r="AR197" s="80" t="str">
        <f t="shared" si="62"/>
        <v>OK</v>
      </c>
      <c r="AS197" s="86">
        <f t="shared" si="63"/>
        <v>851</v>
      </c>
      <c r="AT197" s="92">
        <f t="shared" si="64"/>
        <v>0.32400000000000001</v>
      </c>
      <c r="AU197" s="93" t="str">
        <f t="shared" si="65"/>
        <v>OK</v>
      </c>
      <c r="AV197" s="86">
        <f t="shared" si="49"/>
        <v>0</v>
      </c>
      <c r="AW197" s="92" t="e" vm="2">
        <f t="shared" si="50"/>
        <v>#VALUE!</v>
      </c>
      <c r="AX197" s="94" t="e" vm="2">
        <f t="shared" si="51"/>
        <v>#VALUE!</v>
      </c>
      <c r="AY197" s="79"/>
      <c r="AZ197" s="80"/>
      <c r="BA197" s="84">
        <f t="shared" si="52"/>
        <v>0</v>
      </c>
      <c r="BB197" s="95">
        <f t="shared" si="53"/>
        <v>1</v>
      </c>
      <c r="BC197" s="96" t="e">
        <f>SUMIF(#REF!,#REF!, BB20:BB333)</f>
        <v>#REF!</v>
      </c>
      <c r="BD197" s="96">
        <f t="shared" si="54"/>
        <v>1</v>
      </c>
      <c r="BE197" s="96" t="e">
        <f>SUMIF(#REF!,#REF!, BD20:BD333)</f>
        <v>#REF!</v>
      </c>
      <c r="BF197" s="96">
        <f t="shared" si="55"/>
        <v>0</v>
      </c>
      <c r="BG197" s="96" t="e">
        <f>SUMIF(#REF!,#REF!, BF20:BF333)</f>
        <v>#REF!</v>
      </c>
      <c r="BH197" s="96" t="e" vm="2">
        <f t="shared" si="56"/>
        <v>#VALUE!</v>
      </c>
      <c r="BI197" s="97">
        <f>SUMIF(B20:B333, B197, BH20:BH333)</f>
        <v>0</v>
      </c>
      <c r="BJ197" s="98"/>
      <c r="BK197" s="99"/>
      <c r="BL197" s="100"/>
      <c r="BM197" s="100"/>
      <c r="BN197" s="100"/>
      <c r="BO197" s="100"/>
      <c r="BP197" s="100"/>
      <c r="BQ197" s="100"/>
      <c r="BR197" s="100"/>
      <c r="BS197" s="100"/>
      <c r="BT197" s="100"/>
      <c r="BU197" s="100"/>
      <c r="BV197" s="100"/>
      <c r="BW197" s="100"/>
      <c r="BX197" s="100"/>
      <c r="BY197" s="100"/>
      <c r="BZ197" s="100"/>
      <c r="CA197" s="100"/>
      <c r="CB197" s="100"/>
      <c r="CC197" s="100"/>
      <c r="CD197" s="101"/>
    </row>
    <row r="198" spans="1:82" x14ac:dyDescent="0.25">
      <c r="A198" s="102" t="s">
        <v>420</v>
      </c>
      <c r="B198" s="103"/>
      <c r="C198" s="104" t="s">
        <v>416</v>
      </c>
      <c r="D198" s="104" t="s">
        <v>419</v>
      </c>
      <c r="E198" s="105" t="s">
        <v>421</v>
      </c>
      <c r="F198" s="106" t="s">
        <v>109</v>
      </c>
      <c r="G198" s="107"/>
      <c r="H198" s="108" t="s">
        <v>109</v>
      </c>
      <c r="I198" s="106" t="s">
        <v>3</v>
      </c>
      <c r="J198" s="107" t="s">
        <v>5</v>
      </c>
      <c r="K198" s="109"/>
      <c r="L198" s="110"/>
      <c r="M198" s="111"/>
      <c r="N198" s="112">
        <v>9180</v>
      </c>
      <c r="O198" s="113">
        <v>9210</v>
      </c>
      <c r="P198" s="113">
        <v>9453</v>
      </c>
      <c r="Q198" s="114"/>
      <c r="R198" s="193">
        <v>0.09</v>
      </c>
      <c r="S198" s="112">
        <v>826</v>
      </c>
      <c r="T198" s="113">
        <v>829</v>
      </c>
      <c r="U198" s="113">
        <v>851</v>
      </c>
      <c r="V198" s="114">
        <f t="shared" si="46"/>
        <v>0</v>
      </c>
      <c r="W198" s="116"/>
      <c r="X198" s="117"/>
      <c r="Y198" s="118" t="s">
        <v>80</v>
      </c>
      <c r="Z198" s="107" t="str">
        <f>'[2]Tier 1'!V198</f>
        <v>D</v>
      </c>
      <c r="AA198" s="107"/>
      <c r="AB198" s="107"/>
      <c r="AC198" s="107"/>
      <c r="AD198" s="108"/>
      <c r="AE198" s="112">
        <f>'[2]Tier 1'!W198</f>
        <v>2628</v>
      </c>
      <c r="AF198" s="113"/>
      <c r="AG198" s="113">
        <f>'[2]Tier 1'!X198</f>
        <v>2628</v>
      </c>
      <c r="AH198" s="113"/>
      <c r="AI198" s="113">
        <f>'[2]Tier 1'!Y198</f>
        <v>2628</v>
      </c>
      <c r="AJ198" s="113">
        <f t="shared" si="47"/>
        <v>2365.2000000000003</v>
      </c>
      <c r="AK198" s="113" t="e" vm="1">
        <f>VLOOKUP(A198,[1]_ScenarioData!$B$2:$FF$9999,-1,FALSE)</f>
        <v>#VALUE!</v>
      </c>
      <c r="AL198" s="114" t="e" vm="2">
        <f t="shared" si="48"/>
        <v>#VALUE!</v>
      </c>
      <c r="AM198" s="112">
        <f t="shared" si="57"/>
        <v>826</v>
      </c>
      <c r="AN198" s="119">
        <f t="shared" si="58"/>
        <v>0.314</v>
      </c>
      <c r="AO198" s="107" t="str">
        <f t="shared" si="59"/>
        <v>OK</v>
      </c>
      <c r="AP198" s="113">
        <f t="shared" si="60"/>
        <v>829</v>
      </c>
      <c r="AQ198" s="119">
        <f t="shared" si="61"/>
        <v>0.315</v>
      </c>
      <c r="AR198" s="107" t="str">
        <f t="shared" si="62"/>
        <v>OK</v>
      </c>
      <c r="AS198" s="113">
        <f t="shared" si="63"/>
        <v>851</v>
      </c>
      <c r="AT198" s="119">
        <f t="shared" si="64"/>
        <v>0.32400000000000001</v>
      </c>
      <c r="AU198" s="120" t="str">
        <f t="shared" si="65"/>
        <v>OK</v>
      </c>
      <c r="AV198" s="113">
        <f t="shared" si="49"/>
        <v>0</v>
      </c>
      <c r="AW198" s="119" t="e" vm="2">
        <f t="shared" si="50"/>
        <v>#VALUE!</v>
      </c>
      <c r="AX198" s="121" t="e" vm="2">
        <f t="shared" si="51"/>
        <v>#VALUE!</v>
      </c>
      <c r="AY198" s="106"/>
      <c r="AZ198" s="107"/>
      <c r="BA198" s="111">
        <f t="shared" si="52"/>
        <v>0</v>
      </c>
      <c r="BB198" s="122">
        <f t="shared" si="53"/>
        <v>1</v>
      </c>
      <c r="BC198" s="123" t="e">
        <f>SUMIF(#REF!,#REF!, BB20:BB333)</f>
        <v>#REF!</v>
      </c>
      <c r="BD198" s="123">
        <f t="shared" si="54"/>
        <v>1</v>
      </c>
      <c r="BE198" s="123" t="e">
        <f>SUMIF(#REF!,#REF!, BD20:BD333)</f>
        <v>#REF!</v>
      </c>
      <c r="BF198" s="123">
        <f t="shared" si="55"/>
        <v>0</v>
      </c>
      <c r="BG198" s="123" t="e">
        <f>SUMIF(#REF!,#REF!, BF20:BF333)</f>
        <v>#REF!</v>
      </c>
      <c r="BH198" s="123" t="e" vm="2">
        <f t="shared" si="56"/>
        <v>#VALUE!</v>
      </c>
      <c r="BI198" s="124">
        <f>SUMIF(B20:B333, B198, BH20:BH333)</f>
        <v>0</v>
      </c>
      <c r="BJ198" s="125"/>
      <c r="BK198" s="99"/>
      <c r="BL198" s="100"/>
      <c r="BM198" s="100"/>
      <c r="BN198" s="100"/>
      <c r="BO198" s="100"/>
      <c r="BP198" s="100"/>
      <c r="BQ198" s="100"/>
      <c r="BR198" s="100"/>
      <c r="BS198" s="100"/>
      <c r="BT198" s="100"/>
      <c r="BU198" s="100"/>
      <c r="BV198" s="100"/>
      <c r="BW198" s="100"/>
      <c r="BX198" s="100"/>
      <c r="BY198" s="100"/>
      <c r="BZ198" s="100"/>
      <c r="CA198" s="100"/>
      <c r="CB198" s="100"/>
      <c r="CC198" s="100"/>
      <c r="CD198" s="101"/>
    </row>
    <row r="199" spans="1:82" x14ac:dyDescent="0.25">
      <c r="A199" s="75" t="s">
        <v>422</v>
      </c>
      <c r="B199" s="76"/>
      <c r="C199" s="77" t="s">
        <v>416</v>
      </c>
      <c r="D199" s="77" t="s">
        <v>421</v>
      </c>
      <c r="E199" s="78" t="s">
        <v>423</v>
      </c>
      <c r="F199" s="79" t="s">
        <v>109</v>
      </c>
      <c r="G199" s="80"/>
      <c r="H199" s="81" t="s">
        <v>109</v>
      </c>
      <c r="I199" s="79" t="s">
        <v>3</v>
      </c>
      <c r="J199" s="80" t="s">
        <v>5</v>
      </c>
      <c r="K199" s="82"/>
      <c r="L199" s="83"/>
      <c r="M199" s="84"/>
      <c r="N199" s="85">
        <v>9180</v>
      </c>
      <c r="O199" s="86">
        <v>9210</v>
      </c>
      <c r="P199" s="86">
        <v>9453</v>
      </c>
      <c r="Q199" s="87"/>
      <c r="R199" s="192">
        <v>0.09</v>
      </c>
      <c r="S199" s="85">
        <v>826</v>
      </c>
      <c r="T199" s="86">
        <v>829</v>
      </c>
      <c r="U199" s="86">
        <v>851</v>
      </c>
      <c r="V199" s="87">
        <f t="shared" si="46"/>
        <v>0</v>
      </c>
      <c r="W199" s="89"/>
      <c r="X199" s="90"/>
      <c r="Y199" s="91" t="s">
        <v>80</v>
      </c>
      <c r="Z199" s="80" t="str">
        <f>'[2]Tier 1'!V199</f>
        <v>D</v>
      </c>
      <c r="AA199" s="80"/>
      <c r="AB199" s="80"/>
      <c r="AC199" s="80"/>
      <c r="AD199" s="81"/>
      <c r="AE199" s="85">
        <f>'[2]Tier 1'!W199</f>
        <v>2628</v>
      </c>
      <c r="AF199" s="86"/>
      <c r="AG199" s="86">
        <f>'[2]Tier 1'!X199</f>
        <v>2628</v>
      </c>
      <c r="AH199" s="86"/>
      <c r="AI199" s="86">
        <f>'[2]Tier 1'!Y199</f>
        <v>2628</v>
      </c>
      <c r="AJ199" s="86">
        <f t="shared" si="47"/>
        <v>2365.2000000000003</v>
      </c>
      <c r="AK199" s="86" t="e" vm="1">
        <f>VLOOKUP(A199,[1]_ScenarioData!$B$2:$FF$9999,-1,FALSE)</f>
        <v>#VALUE!</v>
      </c>
      <c r="AL199" s="87" t="e" vm="2">
        <f t="shared" si="48"/>
        <v>#VALUE!</v>
      </c>
      <c r="AM199" s="85">
        <f t="shared" si="57"/>
        <v>826</v>
      </c>
      <c r="AN199" s="92">
        <f t="shared" si="58"/>
        <v>0.314</v>
      </c>
      <c r="AO199" s="80" t="str">
        <f t="shared" si="59"/>
        <v>OK</v>
      </c>
      <c r="AP199" s="86">
        <f t="shared" si="60"/>
        <v>829</v>
      </c>
      <c r="AQ199" s="92">
        <f t="shared" si="61"/>
        <v>0.315</v>
      </c>
      <c r="AR199" s="80" t="str">
        <f t="shared" si="62"/>
        <v>OK</v>
      </c>
      <c r="AS199" s="86">
        <f t="shared" si="63"/>
        <v>851</v>
      </c>
      <c r="AT199" s="92">
        <f t="shared" si="64"/>
        <v>0.32400000000000001</v>
      </c>
      <c r="AU199" s="93" t="str">
        <f t="shared" si="65"/>
        <v>OK</v>
      </c>
      <c r="AV199" s="86">
        <f t="shared" si="49"/>
        <v>0</v>
      </c>
      <c r="AW199" s="92" t="e" vm="2">
        <f t="shared" si="50"/>
        <v>#VALUE!</v>
      </c>
      <c r="AX199" s="94" t="e" vm="2">
        <f t="shared" si="51"/>
        <v>#VALUE!</v>
      </c>
      <c r="AY199" s="79"/>
      <c r="AZ199" s="80"/>
      <c r="BA199" s="84">
        <f t="shared" si="52"/>
        <v>0</v>
      </c>
      <c r="BB199" s="95">
        <f t="shared" si="53"/>
        <v>1</v>
      </c>
      <c r="BC199" s="96" t="e">
        <f>SUMIF(#REF!,#REF!, BB20:BB333)</f>
        <v>#REF!</v>
      </c>
      <c r="BD199" s="96">
        <f t="shared" si="54"/>
        <v>1</v>
      </c>
      <c r="BE199" s="96" t="e">
        <f>SUMIF(#REF!,#REF!, BD20:BD333)</f>
        <v>#REF!</v>
      </c>
      <c r="BF199" s="96">
        <f t="shared" si="55"/>
        <v>0</v>
      </c>
      <c r="BG199" s="96" t="e">
        <f>SUMIF(#REF!,#REF!, BF20:BF333)</f>
        <v>#REF!</v>
      </c>
      <c r="BH199" s="96" t="e" vm="2">
        <f t="shared" si="56"/>
        <v>#VALUE!</v>
      </c>
      <c r="BI199" s="97">
        <f>SUMIF(B20:B333, B199, BH20:BH333)</f>
        <v>0</v>
      </c>
      <c r="BJ199" s="98"/>
      <c r="BK199" s="99"/>
      <c r="BL199" s="100"/>
      <c r="BM199" s="100"/>
      <c r="BN199" s="100"/>
      <c r="BO199" s="100"/>
      <c r="BP199" s="100"/>
      <c r="BQ199" s="100"/>
      <c r="BR199" s="100"/>
      <c r="BS199" s="100"/>
      <c r="BT199" s="100"/>
      <c r="BU199" s="100"/>
      <c r="BV199" s="100"/>
      <c r="BW199" s="100"/>
      <c r="BX199" s="100"/>
      <c r="BY199" s="100"/>
      <c r="BZ199" s="100"/>
      <c r="CA199" s="100"/>
      <c r="CB199" s="100"/>
      <c r="CC199" s="100"/>
      <c r="CD199" s="101"/>
    </row>
    <row r="200" spans="1:82" x14ac:dyDescent="0.25">
      <c r="A200" s="102" t="s">
        <v>424</v>
      </c>
      <c r="B200" s="103"/>
      <c r="C200" s="104" t="s">
        <v>416</v>
      </c>
      <c r="D200" s="104" t="s">
        <v>423</v>
      </c>
      <c r="E200" s="105" t="s">
        <v>425</v>
      </c>
      <c r="F200" s="106" t="s">
        <v>109</v>
      </c>
      <c r="G200" s="107"/>
      <c r="H200" s="108" t="s">
        <v>104</v>
      </c>
      <c r="I200" s="106" t="s">
        <v>3</v>
      </c>
      <c r="J200" s="107" t="s">
        <v>5</v>
      </c>
      <c r="K200" s="109"/>
      <c r="L200" s="110"/>
      <c r="M200" s="111"/>
      <c r="N200" s="112">
        <v>13725</v>
      </c>
      <c r="O200" s="113">
        <v>14566</v>
      </c>
      <c r="P200" s="113">
        <v>15154</v>
      </c>
      <c r="Q200" s="114"/>
      <c r="R200" s="193">
        <v>0.09</v>
      </c>
      <c r="S200" s="112">
        <v>1235</v>
      </c>
      <c r="T200" s="113">
        <v>1311</v>
      </c>
      <c r="U200" s="113">
        <v>1364</v>
      </c>
      <c r="V200" s="114">
        <f t="shared" si="46"/>
        <v>0</v>
      </c>
      <c r="W200" s="116"/>
      <c r="X200" s="117"/>
      <c r="Y200" s="118" t="s">
        <v>80</v>
      </c>
      <c r="Z200" s="107" t="str">
        <f>'[2]Tier 1'!V200</f>
        <v>D</v>
      </c>
      <c r="AA200" s="107"/>
      <c r="AB200" s="107"/>
      <c r="AC200" s="107"/>
      <c r="AD200" s="108"/>
      <c r="AE200" s="112">
        <f>'[2]Tier 1'!W200</f>
        <v>2628</v>
      </c>
      <c r="AF200" s="113"/>
      <c r="AG200" s="113">
        <f>'[2]Tier 1'!X200</f>
        <v>2628</v>
      </c>
      <c r="AH200" s="113"/>
      <c r="AI200" s="113">
        <f>'[2]Tier 1'!Y200</f>
        <v>2628</v>
      </c>
      <c r="AJ200" s="113">
        <f t="shared" si="47"/>
        <v>2365.2000000000003</v>
      </c>
      <c r="AK200" s="113" t="e" vm="1">
        <f>VLOOKUP(A200,[1]_ScenarioData!$B$2:$FF$9999,-1,FALSE)</f>
        <v>#VALUE!</v>
      </c>
      <c r="AL200" s="114" t="e" vm="2">
        <f t="shared" si="48"/>
        <v>#VALUE!</v>
      </c>
      <c r="AM200" s="112">
        <f t="shared" si="57"/>
        <v>1235</v>
      </c>
      <c r="AN200" s="119">
        <f t="shared" si="58"/>
        <v>0.47</v>
      </c>
      <c r="AO200" s="107" t="str">
        <f t="shared" si="59"/>
        <v>OK</v>
      </c>
      <c r="AP200" s="113">
        <f t="shared" si="60"/>
        <v>1311</v>
      </c>
      <c r="AQ200" s="119">
        <f t="shared" si="61"/>
        <v>0.499</v>
      </c>
      <c r="AR200" s="107" t="str">
        <f t="shared" si="62"/>
        <v>OK</v>
      </c>
      <c r="AS200" s="113">
        <f t="shared" si="63"/>
        <v>1364</v>
      </c>
      <c r="AT200" s="119">
        <f t="shared" si="64"/>
        <v>0.51900000000000002</v>
      </c>
      <c r="AU200" s="120" t="str">
        <f t="shared" si="65"/>
        <v>OK</v>
      </c>
      <c r="AV200" s="113">
        <f t="shared" si="49"/>
        <v>0</v>
      </c>
      <c r="AW200" s="119" t="e" vm="2">
        <f t="shared" si="50"/>
        <v>#VALUE!</v>
      </c>
      <c r="AX200" s="121" t="e" vm="2">
        <f t="shared" si="51"/>
        <v>#VALUE!</v>
      </c>
      <c r="AY200" s="106"/>
      <c r="AZ200" s="107"/>
      <c r="BA200" s="111">
        <f t="shared" si="52"/>
        <v>0</v>
      </c>
      <c r="BB200" s="122">
        <f t="shared" si="53"/>
        <v>1</v>
      </c>
      <c r="BC200" s="123" t="e">
        <f>SUMIF(#REF!,#REF!, BB20:BB333)</f>
        <v>#REF!</v>
      </c>
      <c r="BD200" s="123">
        <f t="shared" si="54"/>
        <v>1</v>
      </c>
      <c r="BE200" s="123" t="e">
        <f>SUMIF(#REF!,#REF!, BD20:BD333)</f>
        <v>#REF!</v>
      </c>
      <c r="BF200" s="123">
        <f t="shared" si="55"/>
        <v>0</v>
      </c>
      <c r="BG200" s="123" t="e">
        <f>SUMIF(#REF!,#REF!, BF20:BF333)</f>
        <v>#REF!</v>
      </c>
      <c r="BH200" s="123" t="e" vm="2">
        <f t="shared" si="56"/>
        <v>#VALUE!</v>
      </c>
      <c r="BI200" s="124">
        <f>SUMIF(B20:B333, B200, BH20:BH333)</f>
        <v>0</v>
      </c>
      <c r="BJ200" s="125"/>
      <c r="BK200" s="99"/>
      <c r="BL200" s="100"/>
      <c r="BM200" s="100"/>
      <c r="BN200" s="100"/>
      <c r="BO200" s="100"/>
      <c r="BP200" s="100"/>
      <c r="BQ200" s="100"/>
      <c r="BR200" s="100"/>
      <c r="BS200" s="100"/>
      <c r="BT200" s="100"/>
      <c r="BU200" s="100"/>
      <c r="BV200" s="100"/>
      <c r="BW200" s="100"/>
      <c r="BX200" s="100"/>
      <c r="BY200" s="100"/>
      <c r="BZ200" s="100"/>
      <c r="CA200" s="100"/>
      <c r="CB200" s="100"/>
      <c r="CC200" s="100"/>
      <c r="CD200" s="101"/>
    </row>
    <row r="201" spans="1:82" x14ac:dyDescent="0.25">
      <c r="A201" s="75" t="s">
        <v>426</v>
      </c>
      <c r="B201" s="76"/>
      <c r="C201" s="77" t="s">
        <v>416</v>
      </c>
      <c r="D201" s="77" t="s">
        <v>425</v>
      </c>
      <c r="E201" s="78" t="s">
        <v>427</v>
      </c>
      <c r="F201" s="79" t="s">
        <v>109</v>
      </c>
      <c r="G201" s="80"/>
      <c r="H201" s="81" t="s">
        <v>104</v>
      </c>
      <c r="I201" s="79" t="s">
        <v>3</v>
      </c>
      <c r="J201" s="80" t="s">
        <v>5</v>
      </c>
      <c r="K201" s="82"/>
      <c r="L201" s="83"/>
      <c r="M201" s="84"/>
      <c r="N201" s="85">
        <v>9180</v>
      </c>
      <c r="O201" s="86">
        <v>9210</v>
      </c>
      <c r="P201" s="86">
        <v>9453</v>
      </c>
      <c r="Q201" s="87"/>
      <c r="R201" s="192">
        <v>0.09</v>
      </c>
      <c r="S201" s="85">
        <v>826</v>
      </c>
      <c r="T201" s="86">
        <v>829</v>
      </c>
      <c r="U201" s="86">
        <v>851</v>
      </c>
      <c r="V201" s="87">
        <f t="shared" si="46"/>
        <v>0</v>
      </c>
      <c r="W201" s="89"/>
      <c r="X201" s="90"/>
      <c r="Y201" s="91" t="s">
        <v>80</v>
      </c>
      <c r="Z201" s="80" t="str">
        <f>'[2]Tier 1'!V201</f>
        <v>D</v>
      </c>
      <c r="AA201" s="80"/>
      <c r="AB201" s="80"/>
      <c r="AC201" s="80"/>
      <c r="AD201" s="81"/>
      <c r="AE201" s="85">
        <f>'[2]Tier 1'!W201</f>
        <v>2628</v>
      </c>
      <c r="AF201" s="86"/>
      <c r="AG201" s="86">
        <f>'[2]Tier 1'!X201</f>
        <v>2628</v>
      </c>
      <c r="AH201" s="86"/>
      <c r="AI201" s="86">
        <f>'[2]Tier 1'!Y201</f>
        <v>2628</v>
      </c>
      <c r="AJ201" s="86">
        <f t="shared" si="47"/>
        <v>2365.2000000000003</v>
      </c>
      <c r="AK201" s="86" t="e" vm="1">
        <f>VLOOKUP(A201,[1]_ScenarioData!$B$2:$FF$9999,-1,FALSE)</f>
        <v>#VALUE!</v>
      </c>
      <c r="AL201" s="87" t="e" vm="2">
        <f t="shared" si="48"/>
        <v>#VALUE!</v>
      </c>
      <c r="AM201" s="85">
        <f t="shared" si="57"/>
        <v>826</v>
      </c>
      <c r="AN201" s="92">
        <f t="shared" si="58"/>
        <v>0.314</v>
      </c>
      <c r="AO201" s="80" t="str">
        <f t="shared" si="59"/>
        <v>OK</v>
      </c>
      <c r="AP201" s="86">
        <f t="shared" si="60"/>
        <v>829</v>
      </c>
      <c r="AQ201" s="92">
        <f t="shared" si="61"/>
        <v>0.315</v>
      </c>
      <c r="AR201" s="80" t="str">
        <f t="shared" si="62"/>
        <v>OK</v>
      </c>
      <c r="AS201" s="86">
        <f t="shared" si="63"/>
        <v>851</v>
      </c>
      <c r="AT201" s="92">
        <f t="shared" si="64"/>
        <v>0.32400000000000001</v>
      </c>
      <c r="AU201" s="93" t="str">
        <f t="shared" si="65"/>
        <v>OK</v>
      </c>
      <c r="AV201" s="86">
        <f t="shared" si="49"/>
        <v>0</v>
      </c>
      <c r="AW201" s="92" t="e" vm="2">
        <f t="shared" si="50"/>
        <v>#VALUE!</v>
      </c>
      <c r="AX201" s="94" t="e" vm="2">
        <f t="shared" si="51"/>
        <v>#VALUE!</v>
      </c>
      <c r="AY201" s="79"/>
      <c r="AZ201" s="80"/>
      <c r="BA201" s="84">
        <f t="shared" si="52"/>
        <v>0</v>
      </c>
      <c r="BB201" s="95">
        <f t="shared" si="53"/>
        <v>1</v>
      </c>
      <c r="BC201" s="96" t="e">
        <f>SUMIF(#REF!,#REF!, BB20:BB333)</f>
        <v>#REF!</v>
      </c>
      <c r="BD201" s="96">
        <f t="shared" si="54"/>
        <v>1</v>
      </c>
      <c r="BE201" s="96" t="e">
        <f>SUMIF(#REF!,#REF!, BD20:BD333)</f>
        <v>#REF!</v>
      </c>
      <c r="BF201" s="96">
        <f t="shared" si="55"/>
        <v>0</v>
      </c>
      <c r="BG201" s="96" t="e">
        <f>SUMIF(#REF!,#REF!, BF20:BF333)</f>
        <v>#REF!</v>
      </c>
      <c r="BH201" s="96" t="e" vm="2">
        <f t="shared" si="56"/>
        <v>#VALUE!</v>
      </c>
      <c r="BI201" s="97">
        <f>SUMIF(B20:B333, B201, BH20:BH333)</f>
        <v>0</v>
      </c>
      <c r="BJ201" s="98"/>
      <c r="BK201" s="99"/>
      <c r="BL201" s="100"/>
      <c r="BM201" s="100"/>
      <c r="BN201" s="100"/>
      <c r="BO201" s="100"/>
      <c r="BP201" s="100"/>
      <c r="BQ201" s="100"/>
      <c r="BR201" s="100"/>
      <c r="BS201" s="100"/>
      <c r="BT201" s="100"/>
      <c r="BU201" s="100"/>
      <c r="BV201" s="100"/>
      <c r="BW201" s="100"/>
      <c r="BX201" s="100"/>
      <c r="BY201" s="100"/>
      <c r="BZ201" s="100"/>
      <c r="CA201" s="100"/>
      <c r="CB201" s="100"/>
      <c r="CC201" s="100"/>
      <c r="CD201" s="101"/>
    </row>
    <row r="202" spans="1:82" x14ac:dyDescent="0.25">
      <c r="A202" s="102" t="s">
        <v>428</v>
      </c>
      <c r="B202" s="103"/>
      <c r="C202" s="104" t="s">
        <v>120</v>
      </c>
      <c r="D202" s="104" t="s">
        <v>187</v>
      </c>
      <c r="E202" s="105" t="s">
        <v>202</v>
      </c>
      <c r="F202" s="106" t="s">
        <v>104</v>
      </c>
      <c r="G202" s="107"/>
      <c r="H202" s="108" t="s">
        <v>104</v>
      </c>
      <c r="I202" s="106" t="s">
        <v>3</v>
      </c>
      <c r="J202" s="107" t="s">
        <v>5</v>
      </c>
      <c r="K202" s="109"/>
      <c r="L202" s="110"/>
      <c r="M202" s="111"/>
      <c r="N202" s="112">
        <v>14529</v>
      </c>
      <c r="O202" s="113">
        <v>15418</v>
      </c>
      <c r="P202" s="113">
        <v>16041</v>
      </c>
      <c r="Q202" s="114"/>
      <c r="R202" s="193">
        <v>0.09</v>
      </c>
      <c r="S202" s="112">
        <v>1308</v>
      </c>
      <c r="T202" s="113">
        <v>1388</v>
      </c>
      <c r="U202" s="113">
        <v>1444</v>
      </c>
      <c r="V202" s="114">
        <f t="shared" si="46"/>
        <v>0</v>
      </c>
      <c r="W202" s="116"/>
      <c r="X202" s="117"/>
      <c r="Y202" s="118" t="s">
        <v>80</v>
      </c>
      <c r="Z202" s="107" t="str">
        <f>'[2]Tier 1'!V202</f>
        <v>D</v>
      </c>
      <c r="AA202" s="107"/>
      <c r="AB202" s="107"/>
      <c r="AC202" s="107"/>
      <c r="AD202" s="108"/>
      <c r="AE202" s="112">
        <f>'[2]Tier 1'!W202</f>
        <v>1197</v>
      </c>
      <c r="AF202" s="113"/>
      <c r="AG202" s="113">
        <f>'[2]Tier 1'!X202</f>
        <v>1197</v>
      </c>
      <c r="AH202" s="113"/>
      <c r="AI202" s="113">
        <f>'[2]Tier 1'!Y202</f>
        <v>1197</v>
      </c>
      <c r="AJ202" s="113">
        <f t="shared" si="47"/>
        <v>1077.3</v>
      </c>
      <c r="AK202" s="113" t="e" vm="1">
        <f>VLOOKUP(A202,[1]_ScenarioData!$B$2:$FF$9999,-1,FALSE)</f>
        <v>#VALUE!</v>
      </c>
      <c r="AL202" s="114" t="e" vm="2">
        <f t="shared" si="48"/>
        <v>#VALUE!</v>
      </c>
      <c r="AM202" s="112">
        <f t="shared" si="57"/>
        <v>1308</v>
      </c>
      <c r="AN202" s="119">
        <f t="shared" si="58"/>
        <v>1.093</v>
      </c>
      <c r="AO202" s="107" t="str">
        <f t="shared" si="59"/>
        <v>OK</v>
      </c>
      <c r="AP202" s="113">
        <f t="shared" si="60"/>
        <v>1388</v>
      </c>
      <c r="AQ202" s="119">
        <f t="shared" si="61"/>
        <v>1.1599999999999999</v>
      </c>
      <c r="AR202" s="107" t="str">
        <f t="shared" si="62"/>
        <v>OK</v>
      </c>
      <c r="AS202" s="113">
        <f t="shared" si="63"/>
        <v>1444</v>
      </c>
      <c r="AT202" s="119">
        <f t="shared" si="64"/>
        <v>1.206</v>
      </c>
      <c r="AU202" s="120" t="str">
        <f t="shared" si="65"/>
        <v>OK</v>
      </c>
      <c r="AV202" s="113">
        <f t="shared" si="49"/>
        <v>0</v>
      </c>
      <c r="AW202" s="119" t="e" vm="2">
        <f t="shared" si="50"/>
        <v>#VALUE!</v>
      </c>
      <c r="AX202" s="121" t="e" vm="2">
        <f t="shared" si="51"/>
        <v>#VALUE!</v>
      </c>
      <c r="AY202" s="106"/>
      <c r="AZ202" s="107"/>
      <c r="BA202" s="111">
        <f t="shared" si="52"/>
        <v>0</v>
      </c>
      <c r="BB202" s="122">
        <f t="shared" si="53"/>
        <v>1</v>
      </c>
      <c r="BC202" s="123" t="e">
        <f>SUMIF(#REF!,#REF!, BB20:BB333)</f>
        <v>#REF!</v>
      </c>
      <c r="BD202" s="123">
        <f t="shared" si="54"/>
        <v>1</v>
      </c>
      <c r="BE202" s="123" t="e">
        <f>SUMIF(#REF!,#REF!, BD20:BD333)</f>
        <v>#REF!</v>
      </c>
      <c r="BF202" s="123">
        <f t="shared" si="55"/>
        <v>1</v>
      </c>
      <c r="BG202" s="123" t="e">
        <f>SUMIF(#REF!,#REF!, BF20:BF333)</f>
        <v>#REF!</v>
      </c>
      <c r="BH202" s="123" t="e" vm="2">
        <f t="shared" si="56"/>
        <v>#VALUE!</v>
      </c>
      <c r="BI202" s="124">
        <f>SUMIF(B20:B333, B202, BH20:BH333)</f>
        <v>0</v>
      </c>
      <c r="BJ202" s="125"/>
      <c r="BK202" s="99"/>
      <c r="BL202" s="100"/>
      <c r="BM202" s="100"/>
      <c r="BN202" s="100"/>
      <c r="BO202" s="100"/>
      <c r="BP202" s="100"/>
      <c r="BQ202" s="100"/>
      <c r="BR202" s="100"/>
      <c r="BS202" s="100"/>
      <c r="BT202" s="100"/>
      <c r="BU202" s="100"/>
      <c r="BV202" s="100"/>
      <c r="BW202" s="100"/>
      <c r="BX202" s="100"/>
      <c r="BY202" s="100"/>
      <c r="BZ202" s="100"/>
      <c r="CA202" s="100"/>
      <c r="CB202" s="100"/>
      <c r="CC202" s="100"/>
      <c r="CD202" s="101"/>
    </row>
    <row r="203" spans="1:82" x14ac:dyDescent="0.25">
      <c r="A203" s="75" t="s">
        <v>429</v>
      </c>
      <c r="B203" s="76"/>
      <c r="C203" s="77" t="s">
        <v>120</v>
      </c>
      <c r="D203" s="77" t="s">
        <v>202</v>
      </c>
      <c r="E203" s="78" t="s">
        <v>111</v>
      </c>
      <c r="F203" s="79" t="s">
        <v>104</v>
      </c>
      <c r="G203" s="80"/>
      <c r="H203" s="81" t="s">
        <v>104</v>
      </c>
      <c r="I203" s="79" t="s">
        <v>3</v>
      </c>
      <c r="J203" s="80" t="s">
        <v>5</v>
      </c>
      <c r="K203" s="82"/>
      <c r="L203" s="83"/>
      <c r="M203" s="84"/>
      <c r="N203" s="85">
        <v>5490</v>
      </c>
      <c r="O203" s="86">
        <v>5826</v>
      </c>
      <c r="P203" s="86">
        <v>6062</v>
      </c>
      <c r="Q203" s="87"/>
      <c r="R203" s="192">
        <v>0.09</v>
      </c>
      <c r="S203" s="85">
        <v>494</v>
      </c>
      <c r="T203" s="86">
        <v>524</v>
      </c>
      <c r="U203" s="86">
        <v>546</v>
      </c>
      <c r="V203" s="87">
        <f t="shared" si="46"/>
        <v>0</v>
      </c>
      <c r="W203" s="89"/>
      <c r="X203" s="90"/>
      <c r="Y203" s="91" t="s">
        <v>80</v>
      </c>
      <c r="Z203" s="80" t="str">
        <f>'[2]Tier 1'!V203</f>
        <v>D</v>
      </c>
      <c r="AA203" s="80"/>
      <c r="AB203" s="80"/>
      <c r="AC203" s="80"/>
      <c r="AD203" s="81"/>
      <c r="AE203" s="85">
        <f>'[2]Tier 1'!W203</f>
        <v>1197</v>
      </c>
      <c r="AF203" s="86"/>
      <c r="AG203" s="86">
        <f>'[2]Tier 1'!X203</f>
        <v>1197</v>
      </c>
      <c r="AH203" s="86"/>
      <c r="AI203" s="86">
        <f>'[2]Tier 1'!Y203</f>
        <v>1197</v>
      </c>
      <c r="AJ203" s="86">
        <f t="shared" si="47"/>
        <v>1077.3</v>
      </c>
      <c r="AK203" s="86" t="e" vm="1">
        <f>VLOOKUP(A203,[1]_ScenarioData!$B$2:$FF$9999,-1,FALSE)</f>
        <v>#VALUE!</v>
      </c>
      <c r="AL203" s="87" t="e" vm="2">
        <f t="shared" si="48"/>
        <v>#VALUE!</v>
      </c>
      <c r="AM203" s="85">
        <f t="shared" si="57"/>
        <v>494</v>
      </c>
      <c r="AN203" s="92">
        <f t="shared" si="58"/>
        <v>0.41299999999999998</v>
      </c>
      <c r="AO203" s="80" t="str">
        <f t="shared" si="59"/>
        <v>OK</v>
      </c>
      <c r="AP203" s="86">
        <f t="shared" si="60"/>
        <v>524</v>
      </c>
      <c r="AQ203" s="92">
        <f t="shared" si="61"/>
        <v>0.438</v>
      </c>
      <c r="AR203" s="80" t="str">
        <f t="shared" si="62"/>
        <v>OK</v>
      </c>
      <c r="AS203" s="86">
        <f t="shared" si="63"/>
        <v>546</v>
      </c>
      <c r="AT203" s="92">
        <f t="shared" si="64"/>
        <v>0.45600000000000002</v>
      </c>
      <c r="AU203" s="93" t="str">
        <f t="shared" si="65"/>
        <v>OK</v>
      </c>
      <c r="AV203" s="86">
        <f t="shared" si="49"/>
        <v>0</v>
      </c>
      <c r="AW203" s="92" t="e" vm="2">
        <f t="shared" si="50"/>
        <v>#VALUE!</v>
      </c>
      <c r="AX203" s="94" t="e" vm="2">
        <f t="shared" si="51"/>
        <v>#VALUE!</v>
      </c>
      <c r="AY203" s="79"/>
      <c r="AZ203" s="80"/>
      <c r="BA203" s="84">
        <f t="shared" si="52"/>
        <v>0</v>
      </c>
      <c r="BB203" s="95">
        <f t="shared" si="53"/>
        <v>1</v>
      </c>
      <c r="BC203" s="96" t="e">
        <f>SUMIF(#REF!,#REF!, BB20:BB333)</f>
        <v>#REF!</v>
      </c>
      <c r="BD203" s="96">
        <f t="shared" si="54"/>
        <v>1</v>
      </c>
      <c r="BE203" s="96" t="e">
        <f>SUMIF(#REF!,#REF!, BD20:BD333)</f>
        <v>#REF!</v>
      </c>
      <c r="BF203" s="96">
        <f t="shared" si="55"/>
        <v>0</v>
      </c>
      <c r="BG203" s="96" t="e">
        <f>SUMIF(#REF!,#REF!, BF20:BF333)</f>
        <v>#REF!</v>
      </c>
      <c r="BH203" s="96" t="e" vm="2">
        <f t="shared" si="56"/>
        <v>#VALUE!</v>
      </c>
      <c r="BI203" s="97">
        <f>SUMIF(B20:B333, B203, BH20:BH333)</f>
        <v>0</v>
      </c>
      <c r="BJ203" s="98"/>
      <c r="BK203" s="99"/>
      <c r="BL203" s="100"/>
      <c r="BM203" s="100"/>
      <c r="BN203" s="100"/>
      <c r="BO203" s="100"/>
      <c r="BP203" s="100"/>
      <c r="BQ203" s="100"/>
      <c r="BR203" s="100"/>
      <c r="BS203" s="100"/>
      <c r="BT203" s="100"/>
      <c r="BU203" s="100"/>
      <c r="BV203" s="100"/>
      <c r="BW203" s="100"/>
      <c r="BX203" s="100"/>
      <c r="BY203" s="100"/>
      <c r="BZ203" s="100"/>
      <c r="CA203" s="100"/>
      <c r="CB203" s="100"/>
      <c r="CC203" s="100"/>
      <c r="CD203" s="101"/>
    </row>
    <row r="204" spans="1:82" x14ac:dyDescent="0.25">
      <c r="A204" s="102" t="s">
        <v>430</v>
      </c>
      <c r="B204" s="103"/>
      <c r="C204" s="104" t="s">
        <v>120</v>
      </c>
      <c r="D204" s="104" t="s">
        <v>111</v>
      </c>
      <c r="E204" s="105" t="s">
        <v>164</v>
      </c>
      <c r="F204" s="106" t="s">
        <v>104</v>
      </c>
      <c r="G204" s="107"/>
      <c r="H204" s="108" t="s">
        <v>104</v>
      </c>
      <c r="I204" s="106" t="s">
        <v>3</v>
      </c>
      <c r="J204" s="107" t="s">
        <v>5</v>
      </c>
      <c r="K204" s="109"/>
      <c r="L204" s="110"/>
      <c r="M204" s="111"/>
      <c r="N204" s="112">
        <v>5490</v>
      </c>
      <c r="O204" s="113">
        <v>5826</v>
      </c>
      <c r="P204" s="113">
        <v>6062</v>
      </c>
      <c r="Q204" s="114"/>
      <c r="R204" s="193">
        <v>0.09</v>
      </c>
      <c r="S204" s="112">
        <v>494</v>
      </c>
      <c r="T204" s="113">
        <v>524</v>
      </c>
      <c r="U204" s="113">
        <v>546</v>
      </c>
      <c r="V204" s="114">
        <f t="shared" si="46"/>
        <v>0</v>
      </c>
      <c r="W204" s="116"/>
      <c r="X204" s="117"/>
      <c r="Y204" s="118" t="s">
        <v>80</v>
      </c>
      <c r="Z204" s="107" t="str">
        <f>'[2]Tier 1'!V204</f>
        <v>D</v>
      </c>
      <c r="AA204" s="107"/>
      <c r="AB204" s="107"/>
      <c r="AC204" s="107"/>
      <c r="AD204" s="108"/>
      <c r="AE204" s="112">
        <f>'[2]Tier 1'!W204</f>
        <v>1899</v>
      </c>
      <c r="AF204" s="113"/>
      <c r="AG204" s="113">
        <f>'[2]Tier 1'!X204</f>
        <v>1899</v>
      </c>
      <c r="AH204" s="113"/>
      <c r="AI204" s="113">
        <f>'[2]Tier 1'!Y204</f>
        <v>1899</v>
      </c>
      <c r="AJ204" s="113">
        <f t="shared" si="47"/>
        <v>1709.1000000000001</v>
      </c>
      <c r="AK204" s="113" t="e">
        <f>VLOOKUP(A204,[1]_ScenarioData!$B$2:$FF$9999,-1,FALSE)</f>
        <v>#N/A</v>
      </c>
      <c r="AL204" s="114" t="e">
        <f t="shared" si="48"/>
        <v>#N/A</v>
      </c>
      <c r="AM204" s="112">
        <f t="shared" si="57"/>
        <v>494</v>
      </c>
      <c r="AN204" s="119">
        <f t="shared" si="58"/>
        <v>0.26</v>
      </c>
      <c r="AO204" s="107" t="str">
        <f t="shared" si="59"/>
        <v>OK</v>
      </c>
      <c r="AP204" s="113">
        <f t="shared" si="60"/>
        <v>524</v>
      </c>
      <c r="AQ204" s="119">
        <f t="shared" si="61"/>
        <v>0.27600000000000002</v>
      </c>
      <c r="AR204" s="107" t="str">
        <f t="shared" si="62"/>
        <v>OK</v>
      </c>
      <c r="AS204" s="113">
        <f t="shared" si="63"/>
        <v>546</v>
      </c>
      <c r="AT204" s="119">
        <f t="shared" si="64"/>
        <v>0.28799999999999998</v>
      </c>
      <c r="AU204" s="120" t="str">
        <f t="shared" si="65"/>
        <v>OK</v>
      </c>
      <c r="AV204" s="113">
        <f t="shared" si="49"/>
        <v>0</v>
      </c>
      <c r="AW204" s="119" t="e">
        <f t="shared" si="50"/>
        <v>#N/A</v>
      </c>
      <c r="AX204" s="121" t="e">
        <f t="shared" si="51"/>
        <v>#N/A</v>
      </c>
      <c r="AY204" s="106"/>
      <c r="AZ204" s="107"/>
      <c r="BA204" s="111">
        <f t="shared" si="52"/>
        <v>0</v>
      </c>
      <c r="BB204" s="122">
        <f t="shared" si="53"/>
        <v>1</v>
      </c>
      <c r="BC204" s="123" t="e">
        <f>SUMIF(#REF!,#REF!, BB20:BB333)</f>
        <v>#REF!</v>
      </c>
      <c r="BD204" s="123">
        <f t="shared" si="54"/>
        <v>1</v>
      </c>
      <c r="BE204" s="123" t="e">
        <f>SUMIF(#REF!,#REF!, BD20:BD333)</f>
        <v>#REF!</v>
      </c>
      <c r="BF204" s="123">
        <f t="shared" si="55"/>
        <v>0</v>
      </c>
      <c r="BG204" s="123" t="e">
        <f>SUMIF(#REF!,#REF!, BF20:BF333)</f>
        <v>#REF!</v>
      </c>
      <c r="BH204" s="123" t="e">
        <f t="shared" si="56"/>
        <v>#N/A</v>
      </c>
      <c r="BI204" s="124">
        <f>SUMIF(B20:B333, B204, BH20:BH333)</f>
        <v>0</v>
      </c>
      <c r="BJ204" s="125"/>
      <c r="BK204" s="99"/>
      <c r="BL204" s="100"/>
      <c r="BM204" s="100"/>
      <c r="BN204" s="100"/>
      <c r="BO204" s="100"/>
      <c r="BP204" s="100"/>
      <c r="BQ204" s="100"/>
      <c r="BR204" s="100"/>
      <c r="BS204" s="100"/>
      <c r="BT204" s="100"/>
      <c r="BU204" s="100"/>
      <c r="BV204" s="100"/>
      <c r="BW204" s="100"/>
      <c r="BX204" s="100"/>
      <c r="BY204" s="100"/>
      <c r="BZ204" s="100"/>
      <c r="CA204" s="100"/>
      <c r="CB204" s="100"/>
      <c r="CC204" s="100"/>
      <c r="CD204" s="101"/>
    </row>
    <row r="205" spans="1:82" x14ac:dyDescent="0.25">
      <c r="A205" s="75" t="s">
        <v>431</v>
      </c>
      <c r="B205" s="76"/>
      <c r="C205" s="77" t="s">
        <v>120</v>
      </c>
      <c r="D205" s="77" t="s">
        <v>164</v>
      </c>
      <c r="E205" s="78" t="s">
        <v>432</v>
      </c>
      <c r="F205" s="79" t="s">
        <v>104</v>
      </c>
      <c r="G205" s="80"/>
      <c r="H205" s="81" t="s">
        <v>104</v>
      </c>
      <c r="I205" s="79" t="s">
        <v>3</v>
      </c>
      <c r="J205" s="80" t="s">
        <v>5</v>
      </c>
      <c r="K205" s="82"/>
      <c r="L205" s="83"/>
      <c r="M205" s="84"/>
      <c r="N205" s="85">
        <v>2843</v>
      </c>
      <c r="O205" s="86">
        <v>3017</v>
      </c>
      <c r="P205" s="86">
        <v>3139</v>
      </c>
      <c r="Q205" s="87"/>
      <c r="R205" s="192">
        <v>0.09</v>
      </c>
      <c r="S205" s="85">
        <v>256</v>
      </c>
      <c r="T205" s="86">
        <v>272</v>
      </c>
      <c r="U205" s="86">
        <v>283</v>
      </c>
      <c r="V205" s="87">
        <f t="shared" si="46"/>
        <v>0</v>
      </c>
      <c r="W205" s="89"/>
      <c r="X205" s="90"/>
      <c r="Y205" s="91" t="s">
        <v>80</v>
      </c>
      <c r="Z205" s="80" t="str">
        <f>'[2]Tier 1'!V205</f>
        <v>D</v>
      </c>
      <c r="AA205" s="80"/>
      <c r="AB205" s="80"/>
      <c r="AC205" s="80"/>
      <c r="AD205" s="81"/>
      <c r="AE205" s="85">
        <f>'[2]Tier 1'!W205</f>
        <v>1818</v>
      </c>
      <c r="AF205" s="86"/>
      <c r="AG205" s="86">
        <f>'[2]Tier 1'!X205</f>
        <v>1818</v>
      </c>
      <c r="AH205" s="86"/>
      <c r="AI205" s="86">
        <f>'[2]Tier 1'!Y205</f>
        <v>1818</v>
      </c>
      <c r="AJ205" s="86">
        <f t="shared" si="47"/>
        <v>1636.2</v>
      </c>
      <c r="AK205" s="86" t="e">
        <f>VLOOKUP(A205,[1]_ScenarioData!$B$2:$FF$9999,-1,FALSE)</f>
        <v>#N/A</v>
      </c>
      <c r="AL205" s="87" t="e">
        <f t="shared" si="48"/>
        <v>#N/A</v>
      </c>
      <c r="AM205" s="85">
        <f t="shared" si="57"/>
        <v>256</v>
      </c>
      <c r="AN205" s="92">
        <f t="shared" si="58"/>
        <v>0.14099999999999999</v>
      </c>
      <c r="AO205" s="80" t="str">
        <f t="shared" si="59"/>
        <v>OK</v>
      </c>
      <c r="AP205" s="86">
        <f t="shared" si="60"/>
        <v>272</v>
      </c>
      <c r="AQ205" s="92">
        <f t="shared" si="61"/>
        <v>0.15</v>
      </c>
      <c r="AR205" s="80" t="str">
        <f t="shared" si="62"/>
        <v>OK</v>
      </c>
      <c r="AS205" s="86">
        <f t="shared" si="63"/>
        <v>283</v>
      </c>
      <c r="AT205" s="92">
        <f t="shared" si="64"/>
        <v>0.156</v>
      </c>
      <c r="AU205" s="93" t="str">
        <f t="shared" si="65"/>
        <v>OK</v>
      </c>
      <c r="AV205" s="86">
        <f t="shared" si="49"/>
        <v>0</v>
      </c>
      <c r="AW205" s="92" t="e">
        <f t="shared" si="50"/>
        <v>#N/A</v>
      </c>
      <c r="AX205" s="94" t="e">
        <f t="shared" si="51"/>
        <v>#N/A</v>
      </c>
      <c r="AY205" s="79"/>
      <c r="AZ205" s="80"/>
      <c r="BA205" s="84">
        <f t="shared" si="52"/>
        <v>0</v>
      </c>
      <c r="BB205" s="95">
        <f t="shared" si="53"/>
        <v>1</v>
      </c>
      <c r="BC205" s="96" t="e">
        <f>SUMIF(#REF!,#REF!, BB20:BB333)</f>
        <v>#REF!</v>
      </c>
      <c r="BD205" s="96">
        <f t="shared" si="54"/>
        <v>1</v>
      </c>
      <c r="BE205" s="96" t="e">
        <f>SUMIF(#REF!,#REF!, BD20:BD333)</f>
        <v>#REF!</v>
      </c>
      <c r="BF205" s="96">
        <f t="shared" si="55"/>
        <v>0</v>
      </c>
      <c r="BG205" s="96" t="e">
        <f>SUMIF(#REF!,#REF!, BF20:BF333)</f>
        <v>#REF!</v>
      </c>
      <c r="BH205" s="96" t="e">
        <f t="shared" si="56"/>
        <v>#N/A</v>
      </c>
      <c r="BI205" s="97">
        <f>SUMIF(B20:B333, B205, BH20:BH333)</f>
        <v>0</v>
      </c>
      <c r="BJ205" s="98"/>
      <c r="BK205" s="99"/>
      <c r="BL205" s="100"/>
      <c r="BM205" s="100"/>
      <c r="BN205" s="100"/>
      <c r="BO205" s="100"/>
      <c r="BP205" s="100"/>
      <c r="BQ205" s="100"/>
      <c r="BR205" s="100"/>
      <c r="BS205" s="100"/>
      <c r="BT205" s="100"/>
      <c r="BU205" s="100"/>
      <c r="BV205" s="100"/>
      <c r="BW205" s="100"/>
      <c r="BX205" s="100"/>
      <c r="BY205" s="100"/>
      <c r="BZ205" s="100"/>
      <c r="CA205" s="100"/>
      <c r="CB205" s="100"/>
      <c r="CC205" s="100"/>
      <c r="CD205" s="101"/>
    </row>
    <row r="206" spans="1:82" x14ac:dyDescent="0.25">
      <c r="A206" s="102" t="s">
        <v>433</v>
      </c>
      <c r="B206" s="103"/>
      <c r="C206" s="104" t="s">
        <v>120</v>
      </c>
      <c r="D206" s="104" t="s">
        <v>432</v>
      </c>
      <c r="E206" s="105" t="s">
        <v>280</v>
      </c>
      <c r="F206" s="106" t="s">
        <v>104</v>
      </c>
      <c r="G206" s="107"/>
      <c r="H206" s="108" t="s">
        <v>104</v>
      </c>
      <c r="I206" s="106" t="s">
        <v>3</v>
      </c>
      <c r="J206" s="107" t="s">
        <v>5</v>
      </c>
      <c r="K206" s="109"/>
      <c r="L206" s="110"/>
      <c r="M206" s="111"/>
      <c r="N206" s="112">
        <v>2843</v>
      </c>
      <c r="O206" s="113">
        <v>3017</v>
      </c>
      <c r="P206" s="113">
        <v>3139</v>
      </c>
      <c r="Q206" s="114"/>
      <c r="R206" s="193">
        <v>0.09</v>
      </c>
      <c r="S206" s="112">
        <v>256</v>
      </c>
      <c r="T206" s="113">
        <v>272</v>
      </c>
      <c r="U206" s="113">
        <v>283</v>
      </c>
      <c r="V206" s="114">
        <f t="shared" si="46"/>
        <v>0</v>
      </c>
      <c r="W206" s="116"/>
      <c r="X206" s="117"/>
      <c r="Y206" s="118" t="s">
        <v>80</v>
      </c>
      <c r="Z206" s="107" t="str">
        <f>'[2]Tier 1'!V206</f>
        <v>D</v>
      </c>
      <c r="AA206" s="107"/>
      <c r="AB206" s="107"/>
      <c r="AC206" s="107"/>
      <c r="AD206" s="108"/>
      <c r="AE206" s="112">
        <f>'[2]Tier 1'!W206</f>
        <v>1818</v>
      </c>
      <c r="AF206" s="113"/>
      <c r="AG206" s="113">
        <f>'[2]Tier 1'!X206</f>
        <v>1818</v>
      </c>
      <c r="AH206" s="113"/>
      <c r="AI206" s="113">
        <f>'[2]Tier 1'!Y206</f>
        <v>1818</v>
      </c>
      <c r="AJ206" s="113">
        <f t="shared" si="47"/>
        <v>1636.2</v>
      </c>
      <c r="AK206" s="113" t="e" vm="1">
        <f>VLOOKUP(A206,[1]_ScenarioData!$B$2:$FF$9999,-1,FALSE)</f>
        <v>#VALUE!</v>
      </c>
      <c r="AL206" s="114" t="e" vm="2">
        <f t="shared" si="48"/>
        <v>#VALUE!</v>
      </c>
      <c r="AM206" s="112">
        <f t="shared" si="57"/>
        <v>256</v>
      </c>
      <c r="AN206" s="119">
        <f t="shared" si="58"/>
        <v>0.14099999999999999</v>
      </c>
      <c r="AO206" s="107" t="str">
        <f t="shared" si="59"/>
        <v>OK</v>
      </c>
      <c r="AP206" s="113">
        <f t="shared" si="60"/>
        <v>272</v>
      </c>
      <c r="AQ206" s="119">
        <f t="shared" si="61"/>
        <v>0.15</v>
      </c>
      <c r="AR206" s="107" t="str">
        <f t="shared" si="62"/>
        <v>OK</v>
      </c>
      <c r="AS206" s="113">
        <f t="shared" si="63"/>
        <v>283</v>
      </c>
      <c r="AT206" s="119">
        <f t="shared" si="64"/>
        <v>0.156</v>
      </c>
      <c r="AU206" s="120" t="str">
        <f t="shared" si="65"/>
        <v>OK</v>
      </c>
      <c r="AV206" s="113">
        <f t="shared" si="49"/>
        <v>0</v>
      </c>
      <c r="AW206" s="119" t="e" vm="2">
        <f t="shared" si="50"/>
        <v>#VALUE!</v>
      </c>
      <c r="AX206" s="121" t="e" vm="2">
        <f t="shared" si="51"/>
        <v>#VALUE!</v>
      </c>
      <c r="AY206" s="106"/>
      <c r="AZ206" s="107"/>
      <c r="BA206" s="111">
        <f t="shared" si="52"/>
        <v>0</v>
      </c>
      <c r="BB206" s="122">
        <f t="shared" si="53"/>
        <v>1</v>
      </c>
      <c r="BC206" s="123" t="e">
        <f>SUMIF(#REF!,#REF!, BB20:BB333)</f>
        <v>#REF!</v>
      </c>
      <c r="BD206" s="123">
        <f t="shared" si="54"/>
        <v>1</v>
      </c>
      <c r="BE206" s="123" t="e">
        <f>SUMIF(#REF!,#REF!, BD20:BD333)</f>
        <v>#REF!</v>
      </c>
      <c r="BF206" s="123">
        <f t="shared" si="55"/>
        <v>0</v>
      </c>
      <c r="BG206" s="123" t="e">
        <f>SUMIF(#REF!,#REF!, BF20:BF333)</f>
        <v>#REF!</v>
      </c>
      <c r="BH206" s="123" t="e" vm="2">
        <f t="shared" si="56"/>
        <v>#VALUE!</v>
      </c>
      <c r="BI206" s="124">
        <f>SUMIF(B20:B333, B206, BH20:BH333)</f>
        <v>0</v>
      </c>
      <c r="BJ206" s="125"/>
      <c r="BK206" s="99"/>
      <c r="BL206" s="100"/>
      <c r="BM206" s="100"/>
      <c r="BN206" s="100"/>
      <c r="BO206" s="100"/>
      <c r="BP206" s="100"/>
      <c r="BQ206" s="100"/>
      <c r="BR206" s="100"/>
      <c r="BS206" s="100"/>
      <c r="BT206" s="100"/>
      <c r="BU206" s="100"/>
      <c r="BV206" s="100"/>
      <c r="BW206" s="100"/>
      <c r="BX206" s="100"/>
      <c r="BY206" s="100"/>
      <c r="BZ206" s="100"/>
      <c r="CA206" s="100"/>
      <c r="CB206" s="100"/>
      <c r="CC206" s="100"/>
      <c r="CD206" s="101"/>
    </row>
    <row r="207" spans="1:82" x14ac:dyDescent="0.25">
      <c r="A207" s="75" t="s">
        <v>434</v>
      </c>
      <c r="B207" s="76"/>
      <c r="C207" s="77" t="s">
        <v>120</v>
      </c>
      <c r="D207" s="77" t="s">
        <v>280</v>
      </c>
      <c r="E207" s="78" t="s">
        <v>298</v>
      </c>
      <c r="F207" s="79" t="s">
        <v>104</v>
      </c>
      <c r="G207" s="80"/>
      <c r="H207" s="81" t="s">
        <v>109</v>
      </c>
      <c r="I207" s="79" t="s">
        <v>3</v>
      </c>
      <c r="J207" s="80" t="s">
        <v>5</v>
      </c>
      <c r="K207" s="82"/>
      <c r="L207" s="83"/>
      <c r="M207" s="84"/>
      <c r="N207" s="85">
        <v>2843</v>
      </c>
      <c r="O207" s="86">
        <v>3017</v>
      </c>
      <c r="P207" s="86">
        <v>3139</v>
      </c>
      <c r="Q207" s="87"/>
      <c r="R207" s="192">
        <v>0.09</v>
      </c>
      <c r="S207" s="85">
        <v>256</v>
      </c>
      <c r="T207" s="86">
        <v>272</v>
      </c>
      <c r="U207" s="86">
        <v>283</v>
      </c>
      <c r="V207" s="87">
        <f t="shared" si="46"/>
        <v>0</v>
      </c>
      <c r="W207" s="89"/>
      <c r="X207" s="90"/>
      <c r="Y207" s="91" t="s">
        <v>80</v>
      </c>
      <c r="Z207" s="80" t="str">
        <f>'[2]Tier 1'!V207</f>
        <v>D</v>
      </c>
      <c r="AA207" s="80"/>
      <c r="AB207" s="80"/>
      <c r="AC207" s="80"/>
      <c r="AD207" s="81"/>
      <c r="AE207" s="85">
        <f>'[2]Tier 1'!W207</f>
        <v>1818</v>
      </c>
      <c r="AF207" s="86"/>
      <c r="AG207" s="86">
        <f>'[2]Tier 1'!X207</f>
        <v>1818</v>
      </c>
      <c r="AH207" s="86"/>
      <c r="AI207" s="86">
        <f>'[2]Tier 1'!Y207</f>
        <v>1818</v>
      </c>
      <c r="AJ207" s="86">
        <f t="shared" si="47"/>
        <v>1636.2</v>
      </c>
      <c r="AK207" s="86" t="e" vm="1">
        <f>VLOOKUP(A207,[1]_ScenarioData!$B$2:$FF$9999,-1,FALSE)</f>
        <v>#VALUE!</v>
      </c>
      <c r="AL207" s="87" t="e" vm="2">
        <f t="shared" si="48"/>
        <v>#VALUE!</v>
      </c>
      <c r="AM207" s="85">
        <f t="shared" si="57"/>
        <v>256</v>
      </c>
      <c r="AN207" s="92">
        <f t="shared" si="58"/>
        <v>0.14099999999999999</v>
      </c>
      <c r="AO207" s="80" t="str">
        <f t="shared" si="59"/>
        <v>OK</v>
      </c>
      <c r="AP207" s="86">
        <f t="shared" si="60"/>
        <v>272</v>
      </c>
      <c r="AQ207" s="92">
        <f t="shared" si="61"/>
        <v>0.15</v>
      </c>
      <c r="AR207" s="80" t="str">
        <f t="shared" si="62"/>
        <v>OK</v>
      </c>
      <c r="AS207" s="86">
        <f t="shared" si="63"/>
        <v>283</v>
      </c>
      <c r="AT207" s="92">
        <f t="shared" si="64"/>
        <v>0.156</v>
      </c>
      <c r="AU207" s="93" t="str">
        <f t="shared" si="65"/>
        <v>OK</v>
      </c>
      <c r="AV207" s="86">
        <f t="shared" si="49"/>
        <v>0</v>
      </c>
      <c r="AW207" s="92" t="e" vm="2">
        <f t="shared" si="50"/>
        <v>#VALUE!</v>
      </c>
      <c r="AX207" s="94" t="e" vm="2">
        <f t="shared" si="51"/>
        <v>#VALUE!</v>
      </c>
      <c r="AY207" s="79"/>
      <c r="AZ207" s="80"/>
      <c r="BA207" s="84">
        <f t="shared" si="52"/>
        <v>0</v>
      </c>
      <c r="BB207" s="95">
        <f t="shared" si="53"/>
        <v>1</v>
      </c>
      <c r="BC207" s="96" t="e">
        <f>SUMIF(#REF!,#REF!, BB20:BB333)</f>
        <v>#REF!</v>
      </c>
      <c r="BD207" s="96">
        <f t="shared" si="54"/>
        <v>1</v>
      </c>
      <c r="BE207" s="96" t="e">
        <f>SUMIF(#REF!,#REF!, BD20:BD333)</f>
        <v>#REF!</v>
      </c>
      <c r="BF207" s="96">
        <f t="shared" si="55"/>
        <v>0</v>
      </c>
      <c r="BG207" s="96" t="e">
        <f>SUMIF(#REF!,#REF!, BF20:BF333)</f>
        <v>#REF!</v>
      </c>
      <c r="BH207" s="96" t="e" vm="2">
        <f t="shared" si="56"/>
        <v>#VALUE!</v>
      </c>
      <c r="BI207" s="97">
        <f>SUMIF(B20:B333, B207, BH20:BH333)</f>
        <v>0</v>
      </c>
      <c r="BJ207" s="98"/>
      <c r="BK207" s="99"/>
      <c r="BL207" s="100"/>
      <c r="BM207" s="100"/>
      <c r="BN207" s="100"/>
      <c r="BO207" s="100"/>
      <c r="BP207" s="100"/>
      <c r="BQ207" s="100"/>
      <c r="BR207" s="100"/>
      <c r="BS207" s="100"/>
      <c r="BT207" s="100"/>
      <c r="BU207" s="100"/>
      <c r="BV207" s="100"/>
      <c r="BW207" s="100"/>
      <c r="BX207" s="100"/>
      <c r="BY207" s="100"/>
      <c r="BZ207" s="100"/>
      <c r="CA207" s="100"/>
      <c r="CB207" s="100"/>
      <c r="CC207" s="100"/>
      <c r="CD207" s="101"/>
    </row>
    <row r="208" spans="1:82" x14ac:dyDescent="0.25">
      <c r="A208" s="102" t="s">
        <v>435</v>
      </c>
      <c r="B208" s="103"/>
      <c r="C208" s="104" t="s">
        <v>120</v>
      </c>
      <c r="D208" s="104" t="s">
        <v>298</v>
      </c>
      <c r="E208" s="105" t="s">
        <v>300</v>
      </c>
      <c r="F208" s="106" t="s">
        <v>104</v>
      </c>
      <c r="G208" s="107"/>
      <c r="H208" s="108" t="s">
        <v>109</v>
      </c>
      <c r="I208" s="106" t="s">
        <v>3</v>
      </c>
      <c r="J208" s="107" t="s">
        <v>5</v>
      </c>
      <c r="K208" s="109"/>
      <c r="L208" s="110"/>
      <c r="M208" s="111"/>
      <c r="N208" s="112">
        <v>1765</v>
      </c>
      <c r="O208" s="113">
        <v>1873</v>
      </c>
      <c r="P208" s="113">
        <v>1948</v>
      </c>
      <c r="Q208" s="114"/>
      <c r="R208" s="193">
        <v>0.09</v>
      </c>
      <c r="S208" s="112">
        <v>159</v>
      </c>
      <c r="T208" s="113">
        <v>169</v>
      </c>
      <c r="U208" s="113">
        <v>175</v>
      </c>
      <c r="V208" s="114">
        <f t="shared" si="46"/>
        <v>0</v>
      </c>
      <c r="W208" s="116"/>
      <c r="X208" s="117"/>
      <c r="Y208" s="118" t="s">
        <v>80</v>
      </c>
      <c r="Z208" s="107" t="str">
        <f>'[2]Tier 1'!V208</f>
        <v>D</v>
      </c>
      <c r="AA208" s="107"/>
      <c r="AB208" s="107"/>
      <c r="AC208" s="107"/>
      <c r="AD208" s="108"/>
      <c r="AE208" s="112">
        <f>'[2]Tier 1'!W208</f>
        <v>1818</v>
      </c>
      <c r="AF208" s="113"/>
      <c r="AG208" s="113">
        <f>'[2]Tier 1'!X208</f>
        <v>1818</v>
      </c>
      <c r="AH208" s="113"/>
      <c r="AI208" s="113">
        <f>'[2]Tier 1'!Y208</f>
        <v>1818</v>
      </c>
      <c r="AJ208" s="113">
        <f t="shared" si="47"/>
        <v>1636.2</v>
      </c>
      <c r="AK208" s="113" t="e" vm="1">
        <f>VLOOKUP(A208,[1]_ScenarioData!$B$2:$FF$9999,-1,FALSE)</f>
        <v>#VALUE!</v>
      </c>
      <c r="AL208" s="114" t="e" vm="2">
        <f t="shared" si="48"/>
        <v>#VALUE!</v>
      </c>
      <c r="AM208" s="112">
        <f t="shared" si="57"/>
        <v>159</v>
      </c>
      <c r="AN208" s="119">
        <f t="shared" si="58"/>
        <v>8.6999999999999994E-2</v>
      </c>
      <c r="AO208" s="107" t="str">
        <f t="shared" si="59"/>
        <v>OK</v>
      </c>
      <c r="AP208" s="113">
        <f t="shared" si="60"/>
        <v>169</v>
      </c>
      <c r="AQ208" s="119">
        <f t="shared" si="61"/>
        <v>9.2999999999999999E-2</v>
      </c>
      <c r="AR208" s="107" t="str">
        <f t="shared" si="62"/>
        <v>OK</v>
      </c>
      <c r="AS208" s="113">
        <f t="shared" si="63"/>
        <v>175</v>
      </c>
      <c r="AT208" s="119">
        <f t="shared" si="64"/>
        <v>9.6000000000000002E-2</v>
      </c>
      <c r="AU208" s="120" t="str">
        <f t="shared" si="65"/>
        <v>OK</v>
      </c>
      <c r="AV208" s="113">
        <f t="shared" si="49"/>
        <v>0</v>
      </c>
      <c r="AW208" s="119" t="e" vm="2">
        <f t="shared" si="50"/>
        <v>#VALUE!</v>
      </c>
      <c r="AX208" s="121" t="e" vm="2">
        <f t="shared" si="51"/>
        <v>#VALUE!</v>
      </c>
      <c r="AY208" s="106"/>
      <c r="AZ208" s="107"/>
      <c r="BA208" s="111">
        <f t="shared" si="52"/>
        <v>0</v>
      </c>
      <c r="BB208" s="122">
        <f t="shared" si="53"/>
        <v>1</v>
      </c>
      <c r="BC208" s="123" t="e">
        <f>SUMIF(#REF!,#REF!, BB20:BB333)</f>
        <v>#REF!</v>
      </c>
      <c r="BD208" s="123">
        <f t="shared" si="54"/>
        <v>1</v>
      </c>
      <c r="BE208" s="123" t="e">
        <f>SUMIF(#REF!,#REF!, BD20:BD333)</f>
        <v>#REF!</v>
      </c>
      <c r="BF208" s="123">
        <f t="shared" si="55"/>
        <v>0</v>
      </c>
      <c r="BG208" s="123" t="e">
        <f>SUMIF(#REF!,#REF!, BF20:BF333)</f>
        <v>#REF!</v>
      </c>
      <c r="BH208" s="123" t="e" vm="2">
        <f t="shared" si="56"/>
        <v>#VALUE!</v>
      </c>
      <c r="BI208" s="124">
        <f>SUMIF(B20:B333, B208, BH20:BH333)</f>
        <v>0</v>
      </c>
      <c r="BJ208" s="125"/>
      <c r="BK208" s="99"/>
      <c r="BL208" s="100"/>
      <c r="BM208" s="100"/>
      <c r="BN208" s="100"/>
      <c r="BO208" s="100"/>
      <c r="BP208" s="100"/>
      <c r="BQ208" s="100"/>
      <c r="BR208" s="100"/>
      <c r="BS208" s="100"/>
      <c r="BT208" s="100"/>
      <c r="BU208" s="100"/>
      <c r="BV208" s="100"/>
      <c r="BW208" s="100"/>
      <c r="BX208" s="100"/>
      <c r="BY208" s="100"/>
      <c r="BZ208" s="100"/>
      <c r="CA208" s="100"/>
      <c r="CB208" s="100"/>
      <c r="CC208" s="100"/>
      <c r="CD208" s="101"/>
    </row>
    <row r="209" spans="1:82" x14ac:dyDescent="0.25">
      <c r="A209" s="75" t="s">
        <v>436</v>
      </c>
      <c r="B209" s="76"/>
      <c r="C209" s="77" t="s">
        <v>117</v>
      </c>
      <c r="D209" s="77" t="s">
        <v>172</v>
      </c>
      <c r="E209" s="78" t="s">
        <v>437</v>
      </c>
      <c r="F209" s="79" t="s">
        <v>109</v>
      </c>
      <c r="G209" s="80"/>
      <c r="H209" s="81" t="s">
        <v>109</v>
      </c>
      <c r="I209" s="79" t="s">
        <v>3</v>
      </c>
      <c r="J209" s="80" t="s">
        <v>5</v>
      </c>
      <c r="K209" s="82"/>
      <c r="L209" s="83"/>
      <c r="M209" s="84"/>
      <c r="N209" s="85">
        <v>22950</v>
      </c>
      <c r="O209" s="86">
        <v>24355</v>
      </c>
      <c r="P209" s="86">
        <v>25339</v>
      </c>
      <c r="Q209" s="87"/>
      <c r="R209" s="192">
        <v>0.09</v>
      </c>
      <c r="S209" s="85">
        <v>2066</v>
      </c>
      <c r="T209" s="86">
        <v>2192</v>
      </c>
      <c r="U209" s="86">
        <v>2280</v>
      </c>
      <c r="V209" s="87">
        <f t="shared" si="46"/>
        <v>0</v>
      </c>
      <c r="W209" s="89"/>
      <c r="X209" s="90"/>
      <c r="Y209" s="91" t="s">
        <v>80</v>
      </c>
      <c r="Z209" s="80" t="str">
        <f>'[2]Tier 1'!V209</f>
        <v>D</v>
      </c>
      <c r="AA209" s="80"/>
      <c r="AB209" s="80"/>
      <c r="AC209" s="80"/>
      <c r="AD209" s="81"/>
      <c r="AE209" s="85">
        <f>'[2]Tier 1'!W209</f>
        <v>2628</v>
      </c>
      <c r="AF209" s="86"/>
      <c r="AG209" s="86">
        <f>'[2]Tier 1'!X209</f>
        <v>2628</v>
      </c>
      <c r="AH209" s="86"/>
      <c r="AI209" s="86">
        <f>'[2]Tier 1'!Y209</f>
        <v>2628</v>
      </c>
      <c r="AJ209" s="86">
        <f t="shared" si="47"/>
        <v>2365.2000000000003</v>
      </c>
      <c r="AK209" s="86" t="e" vm="1">
        <f>VLOOKUP(A209,[1]_ScenarioData!$B$2:$FF$9999,-1,FALSE)</f>
        <v>#VALUE!</v>
      </c>
      <c r="AL209" s="87" t="e" vm="2">
        <f t="shared" si="48"/>
        <v>#VALUE!</v>
      </c>
      <c r="AM209" s="85">
        <f t="shared" si="57"/>
        <v>2066</v>
      </c>
      <c r="AN209" s="92">
        <f t="shared" si="58"/>
        <v>0.78600000000000003</v>
      </c>
      <c r="AO209" s="80" t="str">
        <f t="shared" si="59"/>
        <v>OK</v>
      </c>
      <c r="AP209" s="86">
        <f t="shared" si="60"/>
        <v>2192</v>
      </c>
      <c r="AQ209" s="92">
        <f t="shared" si="61"/>
        <v>0.83399999999999996</v>
      </c>
      <c r="AR209" s="80" t="str">
        <f t="shared" si="62"/>
        <v>OK</v>
      </c>
      <c r="AS209" s="86">
        <f t="shared" si="63"/>
        <v>2280</v>
      </c>
      <c r="AT209" s="92">
        <f t="shared" si="64"/>
        <v>0.86799999999999999</v>
      </c>
      <c r="AU209" s="93" t="str">
        <f t="shared" si="65"/>
        <v>OK</v>
      </c>
      <c r="AV209" s="86">
        <f t="shared" si="49"/>
        <v>0</v>
      </c>
      <c r="AW209" s="92" t="e" vm="2">
        <f t="shared" si="50"/>
        <v>#VALUE!</v>
      </c>
      <c r="AX209" s="94" t="e" vm="2">
        <f t="shared" si="51"/>
        <v>#VALUE!</v>
      </c>
      <c r="AY209" s="79"/>
      <c r="AZ209" s="80"/>
      <c r="BA209" s="84">
        <f t="shared" si="52"/>
        <v>0</v>
      </c>
      <c r="BB209" s="95">
        <f t="shared" si="53"/>
        <v>1</v>
      </c>
      <c r="BC209" s="96" t="e">
        <f>SUMIF(#REF!,#REF!, BB20:BB333)</f>
        <v>#REF!</v>
      </c>
      <c r="BD209" s="96">
        <f t="shared" si="54"/>
        <v>1</v>
      </c>
      <c r="BE209" s="96" t="e">
        <f>SUMIF(#REF!,#REF!, BD20:BD333)</f>
        <v>#REF!</v>
      </c>
      <c r="BF209" s="96">
        <f t="shared" si="55"/>
        <v>0</v>
      </c>
      <c r="BG209" s="96" t="e">
        <f>SUMIF(#REF!,#REF!, BF20:BF333)</f>
        <v>#REF!</v>
      </c>
      <c r="BH209" s="96" t="e" vm="2">
        <f t="shared" si="56"/>
        <v>#VALUE!</v>
      </c>
      <c r="BI209" s="97">
        <f>SUMIF(B20:B333, B209, BH20:BH333)</f>
        <v>0</v>
      </c>
      <c r="BJ209" s="98"/>
      <c r="BK209" s="99"/>
      <c r="BL209" s="100"/>
      <c r="BM209" s="100"/>
      <c r="BN209" s="100"/>
      <c r="BO209" s="100"/>
      <c r="BP209" s="100"/>
      <c r="BQ209" s="100"/>
      <c r="BR209" s="100"/>
      <c r="BS209" s="100"/>
      <c r="BT209" s="100"/>
      <c r="BU209" s="100"/>
      <c r="BV209" s="100"/>
      <c r="BW209" s="100"/>
      <c r="BX209" s="100"/>
      <c r="BY209" s="100"/>
      <c r="BZ209" s="100"/>
      <c r="CA209" s="100"/>
      <c r="CB209" s="100"/>
      <c r="CC209" s="100"/>
      <c r="CD209" s="101"/>
    </row>
    <row r="210" spans="1:82" x14ac:dyDescent="0.25">
      <c r="A210" s="102" t="s">
        <v>438</v>
      </c>
      <c r="B210" s="103"/>
      <c r="C210" s="104" t="s">
        <v>117</v>
      </c>
      <c r="D210" s="104" t="s">
        <v>437</v>
      </c>
      <c r="E210" s="105" t="s">
        <v>439</v>
      </c>
      <c r="F210" s="106" t="s">
        <v>109</v>
      </c>
      <c r="G210" s="107"/>
      <c r="H210" s="108" t="s">
        <v>109</v>
      </c>
      <c r="I210" s="106" t="s">
        <v>3</v>
      </c>
      <c r="J210" s="107" t="s">
        <v>5</v>
      </c>
      <c r="K210" s="109"/>
      <c r="L210" s="110"/>
      <c r="M210" s="111"/>
      <c r="N210" s="112">
        <v>22950</v>
      </c>
      <c r="O210" s="113">
        <v>24355</v>
      </c>
      <c r="P210" s="113">
        <v>25339</v>
      </c>
      <c r="Q210" s="114"/>
      <c r="R210" s="193">
        <v>0.09</v>
      </c>
      <c r="S210" s="112">
        <v>2066</v>
      </c>
      <c r="T210" s="113">
        <v>2192</v>
      </c>
      <c r="U210" s="113">
        <v>2280</v>
      </c>
      <c r="V210" s="114">
        <f t="shared" si="46"/>
        <v>0</v>
      </c>
      <c r="W210" s="116"/>
      <c r="X210" s="117"/>
      <c r="Y210" s="118" t="s">
        <v>80</v>
      </c>
      <c r="Z210" s="107" t="str">
        <f>'[2]Tier 1'!V210</f>
        <v>D</v>
      </c>
      <c r="AA210" s="107"/>
      <c r="AB210" s="107"/>
      <c r="AC210" s="107"/>
      <c r="AD210" s="108"/>
      <c r="AE210" s="112">
        <f>'[2]Tier 1'!W210</f>
        <v>2628</v>
      </c>
      <c r="AF210" s="113"/>
      <c r="AG210" s="113">
        <f>'[2]Tier 1'!X210</f>
        <v>2628</v>
      </c>
      <c r="AH210" s="113"/>
      <c r="AI210" s="113">
        <f>'[2]Tier 1'!Y210</f>
        <v>2628</v>
      </c>
      <c r="AJ210" s="113">
        <f t="shared" si="47"/>
        <v>2365.2000000000003</v>
      </c>
      <c r="AK210" s="113" t="e" vm="1">
        <f>VLOOKUP(A210,[1]_ScenarioData!$B$2:$FF$9999,-1,FALSE)</f>
        <v>#VALUE!</v>
      </c>
      <c r="AL210" s="114" t="e" vm="2">
        <f t="shared" si="48"/>
        <v>#VALUE!</v>
      </c>
      <c r="AM210" s="112">
        <f t="shared" si="57"/>
        <v>2066</v>
      </c>
      <c r="AN210" s="119">
        <f t="shared" si="58"/>
        <v>0.78600000000000003</v>
      </c>
      <c r="AO210" s="107" t="str">
        <f t="shared" si="59"/>
        <v>OK</v>
      </c>
      <c r="AP210" s="113">
        <f t="shared" si="60"/>
        <v>2192</v>
      </c>
      <c r="AQ210" s="119">
        <f t="shared" si="61"/>
        <v>0.83399999999999996</v>
      </c>
      <c r="AR210" s="107" t="str">
        <f t="shared" si="62"/>
        <v>OK</v>
      </c>
      <c r="AS210" s="113">
        <f t="shared" si="63"/>
        <v>2280</v>
      </c>
      <c r="AT210" s="119">
        <f t="shared" si="64"/>
        <v>0.86799999999999999</v>
      </c>
      <c r="AU210" s="120" t="str">
        <f t="shared" si="65"/>
        <v>OK</v>
      </c>
      <c r="AV210" s="113">
        <f t="shared" si="49"/>
        <v>0</v>
      </c>
      <c r="AW210" s="119" t="e" vm="2">
        <f t="shared" si="50"/>
        <v>#VALUE!</v>
      </c>
      <c r="AX210" s="121" t="e" vm="2">
        <f t="shared" si="51"/>
        <v>#VALUE!</v>
      </c>
      <c r="AY210" s="106"/>
      <c r="AZ210" s="107"/>
      <c r="BA210" s="111">
        <f t="shared" si="52"/>
        <v>0</v>
      </c>
      <c r="BB210" s="122">
        <f t="shared" si="53"/>
        <v>1</v>
      </c>
      <c r="BC210" s="123" t="e">
        <f>SUMIF(#REF!,#REF!, BB20:BB333)</f>
        <v>#REF!</v>
      </c>
      <c r="BD210" s="123">
        <f t="shared" si="54"/>
        <v>1</v>
      </c>
      <c r="BE210" s="123" t="e">
        <f>SUMIF(#REF!,#REF!, BD20:BD333)</f>
        <v>#REF!</v>
      </c>
      <c r="BF210" s="123">
        <f t="shared" si="55"/>
        <v>0</v>
      </c>
      <c r="BG210" s="123" t="e">
        <f>SUMIF(#REF!,#REF!, BF20:BF333)</f>
        <v>#REF!</v>
      </c>
      <c r="BH210" s="123" t="e" vm="2">
        <f t="shared" si="56"/>
        <v>#VALUE!</v>
      </c>
      <c r="BI210" s="124">
        <f>SUMIF(B20:B333, B210, BH20:BH333)</f>
        <v>0</v>
      </c>
      <c r="BJ210" s="125"/>
      <c r="BK210" s="99"/>
      <c r="BL210" s="100"/>
      <c r="BM210" s="100"/>
      <c r="BN210" s="100"/>
      <c r="BO210" s="100"/>
      <c r="BP210" s="100"/>
      <c r="BQ210" s="100"/>
      <c r="BR210" s="100"/>
      <c r="BS210" s="100"/>
      <c r="BT210" s="100"/>
      <c r="BU210" s="100"/>
      <c r="BV210" s="100"/>
      <c r="BW210" s="100"/>
      <c r="BX210" s="100"/>
      <c r="BY210" s="100"/>
      <c r="BZ210" s="100"/>
      <c r="CA210" s="100"/>
      <c r="CB210" s="100"/>
      <c r="CC210" s="100"/>
      <c r="CD210" s="101"/>
    </row>
    <row r="211" spans="1:82" x14ac:dyDescent="0.25">
      <c r="A211" s="75" t="s">
        <v>440</v>
      </c>
      <c r="B211" s="76"/>
      <c r="C211" s="77" t="s">
        <v>117</v>
      </c>
      <c r="D211" s="77" t="s">
        <v>439</v>
      </c>
      <c r="E211" s="78" t="s">
        <v>441</v>
      </c>
      <c r="F211" s="79" t="s">
        <v>109</v>
      </c>
      <c r="G211" s="80"/>
      <c r="H211" s="81" t="s">
        <v>109</v>
      </c>
      <c r="I211" s="79" t="s">
        <v>3</v>
      </c>
      <c r="J211" s="80" t="s">
        <v>5</v>
      </c>
      <c r="K211" s="82"/>
      <c r="L211" s="83"/>
      <c r="M211" s="84"/>
      <c r="N211" s="85">
        <v>22950</v>
      </c>
      <c r="O211" s="86">
        <v>24355</v>
      </c>
      <c r="P211" s="86">
        <v>25339</v>
      </c>
      <c r="Q211" s="87"/>
      <c r="R211" s="192">
        <v>0.09</v>
      </c>
      <c r="S211" s="85">
        <v>2066</v>
      </c>
      <c r="T211" s="86">
        <v>2192</v>
      </c>
      <c r="U211" s="86">
        <v>2280</v>
      </c>
      <c r="V211" s="87">
        <f t="shared" si="46"/>
        <v>0</v>
      </c>
      <c r="W211" s="89"/>
      <c r="X211" s="90"/>
      <c r="Y211" s="91" t="s">
        <v>80</v>
      </c>
      <c r="Z211" s="80" t="str">
        <f>'[2]Tier 1'!V211</f>
        <v>D</v>
      </c>
      <c r="AA211" s="80"/>
      <c r="AB211" s="80"/>
      <c r="AC211" s="80"/>
      <c r="AD211" s="81"/>
      <c r="AE211" s="85">
        <f>'[2]Tier 1'!W211</f>
        <v>2628</v>
      </c>
      <c r="AF211" s="86"/>
      <c r="AG211" s="86">
        <f>'[2]Tier 1'!X211</f>
        <v>2628</v>
      </c>
      <c r="AH211" s="86"/>
      <c r="AI211" s="86">
        <f>'[2]Tier 1'!Y211</f>
        <v>2628</v>
      </c>
      <c r="AJ211" s="86">
        <f t="shared" si="47"/>
        <v>2365.2000000000003</v>
      </c>
      <c r="AK211" s="86" t="e" vm="1">
        <f>VLOOKUP(A211,[1]_ScenarioData!$B$2:$FF$9999,-1,FALSE)</f>
        <v>#VALUE!</v>
      </c>
      <c r="AL211" s="87" t="e" vm="2">
        <f t="shared" si="48"/>
        <v>#VALUE!</v>
      </c>
      <c r="AM211" s="85">
        <f t="shared" si="57"/>
        <v>2066</v>
      </c>
      <c r="AN211" s="92">
        <f t="shared" si="58"/>
        <v>0.78600000000000003</v>
      </c>
      <c r="AO211" s="80" t="str">
        <f t="shared" si="59"/>
        <v>OK</v>
      </c>
      <c r="AP211" s="86">
        <f t="shared" si="60"/>
        <v>2192</v>
      </c>
      <c r="AQ211" s="92">
        <f t="shared" si="61"/>
        <v>0.83399999999999996</v>
      </c>
      <c r="AR211" s="80" t="str">
        <f t="shared" si="62"/>
        <v>OK</v>
      </c>
      <c r="AS211" s="86">
        <f t="shared" si="63"/>
        <v>2280</v>
      </c>
      <c r="AT211" s="92">
        <f t="shared" si="64"/>
        <v>0.86799999999999999</v>
      </c>
      <c r="AU211" s="93" t="str">
        <f t="shared" si="65"/>
        <v>OK</v>
      </c>
      <c r="AV211" s="86">
        <f t="shared" si="49"/>
        <v>0</v>
      </c>
      <c r="AW211" s="92" t="e" vm="2">
        <f t="shared" si="50"/>
        <v>#VALUE!</v>
      </c>
      <c r="AX211" s="94" t="e" vm="2">
        <f t="shared" si="51"/>
        <v>#VALUE!</v>
      </c>
      <c r="AY211" s="79"/>
      <c r="AZ211" s="80"/>
      <c r="BA211" s="84">
        <f t="shared" si="52"/>
        <v>0</v>
      </c>
      <c r="BB211" s="95">
        <f t="shared" si="53"/>
        <v>1</v>
      </c>
      <c r="BC211" s="96" t="e">
        <f>SUMIF(#REF!,#REF!, BB20:BB333)</f>
        <v>#REF!</v>
      </c>
      <c r="BD211" s="96">
        <f t="shared" si="54"/>
        <v>1</v>
      </c>
      <c r="BE211" s="96" t="e">
        <f>SUMIF(#REF!,#REF!, BD20:BD333)</f>
        <v>#REF!</v>
      </c>
      <c r="BF211" s="96">
        <f t="shared" si="55"/>
        <v>0</v>
      </c>
      <c r="BG211" s="96" t="e">
        <f>SUMIF(#REF!,#REF!, BF20:BF333)</f>
        <v>#REF!</v>
      </c>
      <c r="BH211" s="96" t="e" vm="2">
        <f t="shared" si="56"/>
        <v>#VALUE!</v>
      </c>
      <c r="BI211" s="97">
        <f>SUMIF(B20:B333, B211, BH20:BH333)</f>
        <v>0</v>
      </c>
      <c r="BJ211" s="98"/>
      <c r="BK211" s="99"/>
      <c r="BL211" s="100"/>
      <c r="BM211" s="100"/>
      <c r="BN211" s="100"/>
      <c r="BO211" s="100"/>
      <c r="BP211" s="100"/>
      <c r="BQ211" s="100"/>
      <c r="BR211" s="100"/>
      <c r="BS211" s="100"/>
      <c r="BT211" s="100"/>
      <c r="BU211" s="100"/>
      <c r="BV211" s="100"/>
      <c r="BW211" s="100"/>
      <c r="BX211" s="100"/>
      <c r="BY211" s="100"/>
      <c r="BZ211" s="100"/>
      <c r="CA211" s="100"/>
      <c r="CB211" s="100"/>
      <c r="CC211" s="100"/>
      <c r="CD211" s="101"/>
    </row>
    <row r="212" spans="1:82" x14ac:dyDescent="0.25">
      <c r="A212" s="102" t="s">
        <v>442</v>
      </c>
      <c r="B212" s="103"/>
      <c r="C212" s="104" t="s">
        <v>117</v>
      </c>
      <c r="D212" s="104" t="s">
        <v>441</v>
      </c>
      <c r="E212" s="105" t="s">
        <v>443</v>
      </c>
      <c r="F212" s="106" t="s">
        <v>109</v>
      </c>
      <c r="G212" s="107"/>
      <c r="H212" s="108" t="s">
        <v>109</v>
      </c>
      <c r="I212" s="106" t="s">
        <v>3</v>
      </c>
      <c r="J212" s="107" t="s">
        <v>5</v>
      </c>
      <c r="K212" s="109"/>
      <c r="L212" s="110"/>
      <c r="M212" s="111"/>
      <c r="N212" s="112">
        <v>22950</v>
      </c>
      <c r="O212" s="113">
        <v>24355</v>
      </c>
      <c r="P212" s="113">
        <v>25339</v>
      </c>
      <c r="Q212" s="114"/>
      <c r="R212" s="193">
        <v>0.09</v>
      </c>
      <c r="S212" s="112">
        <v>2066</v>
      </c>
      <c r="T212" s="113">
        <v>2192</v>
      </c>
      <c r="U212" s="113">
        <v>2280</v>
      </c>
      <c r="V212" s="114">
        <f t="shared" ref="V212:V275" si="66">ROUND(R212*Q212,0)</f>
        <v>0</v>
      </c>
      <c r="W212" s="116"/>
      <c r="X212" s="117"/>
      <c r="Y212" s="118" t="s">
        <v>80</v>
      </c>
      <c r="Z212" s="107" t="str">
        <f>'[2]Tier 1'!V212</f>
        <v>D</v>
      </c>
      <c r="AA212" s="107"/>
      <c r="AB212" s="107"/>
      <c r="AC212" s="107"/>
      <c r="AD212" s="108"/>
      <c r="AE212" s="112">
        <f>'[2]Tier 1'!W212</f>
        <v>2628</v>
      </c>
      <c r="AF212" s="113"/>
      <c r="AG212" s="113">
        <f>'[2]Tier 1'!X212</f>
        <v>2628</v>
      </c>
      <c r="AH212" s="113"/>
      <c r="AI212" s="113">
        <f>'[2]Tier 1'!Y212</f>
        <v>2628</v>
      </c>
      <c r="AJ212" s="113">
        <f t="shared" ref="AJ212:AJ275" si="67">AI212 * 0.9</f>
        <v>2365.2000000000003</v>
      </c>
      <c r="AK212" s="113" t="e" vm="1">
        <f>VLOOKUP(A212,[1]_ScenarioData!$B$2:$FF$9999,-1,FALSE)</f>
        <v>#VALUE!</v>
      </c>
      <c r="AL212" s="114" t="e" vm="2">
        <f t="shared" ref="AL212:AL275" si="68">AK212 * 0.9</f>
        <v>#VALUE!</v>
      </c>
      <c r="AM212" s="112">
        <f t="shared" si="57"/>
        <v>2066</v>
      </c>
      <c r="AN212" s="119">
        <f t="shared" si="58"/>
        <v>0.78600000000000003</v>
      </c>
      <c r="AO212" s="107" t="str">
        <f t="shared" si="59"/>
        <v>OK</v>
      </c>
      <c r="AP212" s="113">
        <f t="shared" si="60"/>
        <v>2192</v>
      </c>
      <c r="AQ212" s="119">
        <f t="shared" si="61"/>
        <v>0.83399999999999996</v>
      </c>
      <c r="AR212" s="107" t="str">
        <f t="shared" si="62"/>
        <v>OK</v>
      </c>
      <c r="AS212" s="113">
        <f t="shared" si="63"/>
        <v>2280</v>
      </c>
      <c r="AT212" s="119">
        <f t="shared" si="64"/>
        <v>0.86799999999999999</v>
      </c>
      <c r="AU212" s="120" t="str">
        <f t="shared" si="65"/>
        <v>OK</v>
      </c>
      <c r="AV212" s="113">
        <f t="shared" ref="AV212:AV275" si="69">V212+W212</f>
        <v>0</v>
      </c>
      <c r="AW212" s="119" t="e" vm="2">
        <f t="shared" ref="AW212:AW275" si="70">IF(AK212&gt;0, ROUND(AV212/AK212,3),0)</f>
        <v>#VALUE!</v>
      </c>
      <c r="AX212" s="121" t="e" vm="2">
        <f t="shared" ref="AX212:AX275" si="71">IF(AND(V212=0, AV212&gt;0), "DATA1", IF(OR(AV212&gt;AL212,BI212&gt;0), IF(Y212="CONC. (ART-PLAN)", "STUDY 1", "STUDY 2"), "OK"))</f>
        <v>#VALUE!</v>
      </c>
      <c r="AY212" s="106"/>
      <c r="AZ212" s="107"/>
      <c r="BA212" s="111">
        <f t="shared" ref="BA212:BA275" si="72">IF(AG212&gt;0, X212/AG212, 0)</f>
        <v>0</v>
      </c>
      <c r="BB212" s="122">
        <f t="shared" ref="BB212:BB275" si="73">IF(AM212&gt;AF212,1,0)</f>
        <v>1</v>
      </c>
      <c r="BC212" s="123" t="e">
        <f>SUMIF(#REF!,#REF!, BB20:BB333)</f>
        <v>#REF!</v>
      </c>
      <c r="BD212" s="123">
        <f t="shared" ref="BD212:BD275" si="74">IF(AP212&gt;AH212,1,0)</f>
        <v>1</v>
      </c>
      <c r="BE212" s="123" t="e">
        <f>SUMIF(#REF!,#REF!, BD20:BD333)</f>
        <v>#REF!</v>
      </c>
      <c r="BF212" s="123">
        <f t="shared" ref="BF212:BF275" si="75">IF(AS212&gt;AJ212,1,0)</f>
        <v>0</v>
      </c>
      <c r="BG212" s="123" t="e">
        <f>SUMIF(#REF!,#REF!, BF20:BF333)</f>
        <v>#REF!</v>
      </c>
      <c r="BH212" s="123" t="e" vm="2">
        <f t="shared" ref="BH212:BH275" si="76">IF(AV212&gt;AL212,1,0)</f>
        <v>#VALUE!</v>
      </c>
      <c r="BI212" s="124">
        <f>SUMIF(B20:B333, B212, BH20:BH333)</f>
        <v>0</v>
      </c>
      <c r="BJ212" s="125"/>
      <c r="BK212" s="99"/>
      <c r="BL212" s="100"/>
      <c r="BM212" s="100"/>
      <c r="BN212" s="100"/>
      <c r="BO212" s="100"/>
      <c r="BP212" s="100"/>
      <c r="BQ212" s="100"/>
      <c r="BR212" s="100"/>
      <c r="BS212" s="100"/>
      <c r="BT212" s="100"/>
      <c r="BU212" s="100"/>
      <c r="BV212" s="100"/>
      <c r="BW212" s="100"/>
      <c r="BX212" s="100"/>
      <c r="BY212" s="100"/>
      <c r="BZ212" s="100"/>
      <c r="CA212" s="100"/>
      <c r="CB212" s="100"/>
      <c r="CC212" s="100"/>
      <c r="CD212" s="101"/>
    </row>
    <row r="213" spans="1:82" x14ac:dyDescent="0.25">
      <c r="A213" s="75" t="s">
        <v>444</v>
      </c>
      <c r="B213" s="76"/>
      <c r="C213" s="77" t="s">
        <v>117</v>
      </c>
      <c r="D213" s="77" t="s">
        <v>443</v>
      </c>
      <c r="E213" s="78" t="s">
        <v>173</v>
      </c>
      <c r="F213" s="79" t="s">
        <v>109</v>
      </c>
      <c r="G213" s="80"/>
      <c r="H213" s="81" t="s">
        <v>109</v>
      </c>
      <c r="I213" s="79" t="s">
        <v>3</v>
      </c>
      <c r="J213" s="80" t="s">
        <v>5</v>
      </c>
      <c r="K213" s="82"/>
      <c r="L213" s="83"/>
      <c r="M213" s="84"/>
      <c r="N213" s="85">
        <v>22950</v>
      </c>
      <c r="O213" s="86">
        <v>24355</v>
      </c>
      <c r="P213" s="86">
        <v>25339</v>
      </c>
      <c r="Q213" s="87"/>
      <c r="R213" s="192">
        <v>0.09</v>
      </c>
      <c r="S213" s="85">
        <v>2066</v>
      </c>
      <c r="T213" s="86">
        <v>2192</v>
      </c>
      <c r="U213" s="86">
        <v>2280</v>
      </c>
      <c r="V213" s="87">
        <f t="shared" si="66"/>
        <v>0</v>
      </c>
      <c r="W213" s="89"/>
      <c r="X213" s="90"/>
      <c r="Y213" s="91" t="s">
        <v>80</v>
      </c>
      <c r="Z213" s="80" t="str">
        <f>'[2]Tier 1'!V213</f>
        <v>D</v>
      </c>
      <c r="AA213" s="80"/>
      <c r="AB213" s="80"/>
      <c r="AC213" s="80"/>
      <c r="AD213" s="81"/>
      <c r="AE213" s="85">
        <f>'[2]Tier 1'!W213</f>
        <v>2628</v>
      </c>
      <c r="AF213" s="86"/>
      <c r="AG213" s="86">
        <f>'[2]Tier 1'!X213</f>
        <v>2628</v>
      </c>
      <c r="AH213" s="86"/>
      <c r="AI213" s="86">
        <f>'[2]Tier 1'!Y213</f>
        <v>2628</v>
      </c>
      <c r="AJ213" s="86">
        <f t="shared" si="67"/>
        <v>2365.2000000000003</v>
      </c>
      <c r="AK213" s="86" t="e" vm="1">
        <f>VLOOKUP(A213,[1]_ScenarioData!$B$2:$FF$9999,-1,FALSE)</f>
        <v>#VALUE!</v>
      </c>
      <c r="AL213" s="87" t="e" vm="2">
        <f t="shared" si="68"/>
        <v>#VALUE!</v>
      </c>
      <c r="AM213" s="85">
        <f t="shared" ref="AM213:AM276" si="77">S213+W213</f>
        <v>2066</v>
      </c>
      <c r="AN213" s="92">
        <f t="shared" ref="AN213:AN276" si="78">IF(AE213&gt;0, ROUND(AM213/AE213,3),0)</f>
        <v>0.78600000000000003</v>
      </c>
      <c r="AO213" s="80" t="str">
        <f t="shared" ref="AO213:AO276" si="79">IF($W213&gt;0,IF(AN213&gt;0.8999,"Study 1", "OK"),"OK")</f>
        <v>OK</v>
      </c>
      <c r="AP213" s="86">
        <f t="shared" ref="AP213:AP276" si="80">T213+W213</f>
        <v>2192</v>
      </c>
      <c r="AQ213" s="92">
        <f t="shared" ref="AQ213:AQ276" si="81">IF(AG213&gt;0, ROUND(AP213/AG213,3),0)</f>
        <v>0.83399999999999996</v>
      </c>
      <c r="AR213" s="80" t="str">
        <f t="shared" ref="AR213:AR276" si="82">IF($W213&gt;0,IF(AQ213&gt;0.8999,"Study 1", "OK"),"OK")</f>
        <v>OK</v>
      </c>
      <c r="AS213" s="86">
        <f t="shared" ref="AS213:AS276" si="83">U213+W213</f>
        <v>2280</v>
      </c>
      <c r="AT213" s="92">
        <f t="shared" ref="AT213:AT276" si="84">IF(AI213&gt;0, ROUND(AS213/AI213,3),0)</f>
        <v>0.86799999999999999</v>
      </c>
      <c r="AU213" s="93" t="str">
        <f t="shared" ref="AU213:AU276" si="85">IF($W213&gt;0,IF(AT213&gt;0.8999,"Study 1", "OK"),"OK")</f>
        <v>OK</v>
      </c>
      <c r="AV213" s="86">
        <f t="shared" si="69"/>
        <v>0</v>
      </c>
      <c r="AW213" s="92" t="e" vm="2">
        <f t="shared" si="70"/>
        <v>#VALUE!</v>
      </c>
      <c r="AX213" s="94" t="e" vm="2">
        <f t="shared" si="71"/>
        <v>#VALUE!</v>
      </c>
      <c r="AY213" s="79"/>
      <c r="AZ213" s="80"/>
      <c r="BA213" s="84">
        <f t="shared" si="72"/>
        <v>0</v>
      </c>
      <c r="BB213" s="95">
        <f t="shared" si="73"/>
        <v>1</v>
      </c>
      <c r="BC213" s="96" t="e">
        <f>SUMIF(#REF!,#REF!, BB20:BB333)</f>
        <v>#REF!</v>
      </c>
      <c r="BD213" s="96">
        <f t="shared" si="74"/>
        <v>1</v>
      </c>
      <c r="BE213" s="96" t="e">
        <f>SUMIF(#REF!,#REF!, BD20:BD333)</f>
        <v>#REF!</v>
      </c>
      <c r="BF213" s="96">
        <f t="shared" si="75"/>
        <v>0</v>
      </c>
      <c r="BG213" s="96" t="e">
        <f>SUMIF(#REF!,#REF!, BF20:BF333)</f>
        <v>#REF!</v>
      </c>
      <c r="BH213" s="96" t="e" vm="2">
        <f t="shared" si="76"/>
        <v>#VALUE!</v>
      </c>
      <c r="BI213" s="97">
        <f>SUMIF(B20:B333, B213, BH20:BH333)</f>
        <v>0</v>
      </c>
      <c r="BJ213" s="98"/>
      <c r="BK213" s="99"/>
      <c r="BL213" s="100"/>
      <c r="BM213" s="100"/>
      <c r="BN213" s="100"/>
      <c r="BO213" s="100"/>
      <c r="BP213" s="100"/>
      <c r="BQ213" s="100"/>
      <c r="BR213" s="100"/>
      <c r="BS213" s="100"/>
      <c r="BT213" s="100"/>
      <c r="BU213" s="100"/>
      <c r="BV213" s="100"/>
      <c r="BW213" s="100"/>
      <c r="BX213" s="100"/>
      <c r="BY213" s="100"/>
      <c r="BZ213" s="100"/>
      <c r="CA213" s="100"/>
      <c r="CB213" s="100"/>
      <c r="CC213" s="100"/>
      <c r="CD213" s="101"/>
    </row>
    <row r="214" spans="1:82" x14ac:dyDescent="0.25">
      <c r="A214" s="102" t="s">
        <v>445</v>
      </c>
      <c r="B214" s="103"/>
      <c r="C214" s="104" t="s">
        <v>117</v>
      </c>
      <c r="D214" s="104" t="s">
        <v>173</v>
      </c>
      <c r="E214" s="105" t="s">
        <v>446</v>
      </c>
      <c r="F214" s="106" t="s">
        <v>109</v>
      </c>
      <c r="G214" s="107"/>
      <c r="H214" s="108" t="s">
        <v>109</v>
      </c>
      <c r="I214" s="106" t="s">
        <v>3</v>
      </c>
      <c r="J214" s="107" t="s">
        <v>5</v>
      </c>
      <c r="K214" s="109"/>
      <c r="L214" s="110"/>
      <c r="M214" s="111"/>
      <c r="N214" s="112">
        <v>22950</v>
      </c>
      <c r="O214" s="113">
        <v>24355</v>
      </c>
      <c r="P214" s="113">
        <v>25339</v>
      </c>
      <c r="Q214" s="114"/>
      <c r="R214" s="193">
        <v>0.09</v>
      </c>
      <c r="S214" s="112">
        <v>2066</v>
      </c>
      <c r="T214" s="113">
        <v>2192</v>
      </c>
      <c r="U214" s="113">
        <v>2280</v>
      </c>
      <c r="V214" s="114">
        <f t="shared" si="66"/>
        <v>0</v>
      </c>
      <c r="W214" s="116"/>
      <c r="X214" s="117"/>
      <c r="Y214" s="118" t="s">
        <v>80</v>
      </c>
      <c r="Z214" s="107" t="str">
        <f>'[2]Tier 1'!V214</f>
        <v>D</v>
      </c>
      <c r="AA214" s="107"/>
      <c r="AB214" s="107"/>
      <c r="AC214" s="107"/>
      <c r="AD214" s="108"/>
      <c r="AE214" s="112">
        <f>'[2]Tier 1'!W214</f>
        <v>2628</v>
      </c>
      <c r="AF214" s="113"/>
      <c r="AG214" s="113">
        <f>'[2]Tier 1'!X214</f>
        <v>2628</v>
      </c>
      <c r="AH214" s="113"/>
      <c r="AI214" s="113">
        <f>'[2]Tier 1'!Y214</f>
        <v>2628</v>
      </c>
      <c r="AJ214" s="113">
        <f t="shared" si="67"/>
        <v>2365.2000000000003</v>
      </c>
      <c r="AK214" s="113" t="e" vm="1">
        <f>VLOOKUP(A214,[1]_ScenarioData!$B$2:$FF$9999,-1,FALSE)</f>
        <v>#VALUE!</v>
      </c>
      <c r="AL214" s="114" t="e" vm="2">
        <f t="shared" si="68"/>
        <v>#VALUE!</v>
      </c>
      <c r="AM214" s="112">
        <f t="shared" si="77"/>
        <v>2066</v>
      </c>
      <c r="AN214" s="119">
        <f t="shared" si="78"/>
        <v>0.78600000000000003</v>
      </c>
      <c r="AO214" s="107" t="str">
        <f t="shared" si="79"/>
        <v>OK</v>
      </c>
      <c r="AP214" s="113">
        <f t="shared" si="80"/>
        <v>2192</v>
      </c>
      <c r="AQ214" s="119">
        <f t="shared" si="81"/>
        <v>0.83399999999999996</v>
      </c>
      <c r="AR214" s="107" t="str">
        <f t="shared" si="82"/>
        <v>OK</v>
      </c>
      <c r="AS214" s="113">
        <f t="shared" si="83"/>
        <v>2280</v>
      </c>
      <c r="AT214" s="119">
        <f t="shared" si="84"/>
        <v>0.86799999999999999</v>
      </c>
      <c r="AU214" s="120" t="str">
        <f t="shared" si="85"/>
        <v>OK</v>
      </c>
      <c r="AV214" s="113">
        <f t="shared" si="69"/>
        <v>0</v>
      </c>
      <c r="AW214" s="119" t="e" vm="2">
        <f t="shared" si="70"/>
        <v>#VALUE!</v>
      </c>
      <c r="AX214" s="121" t="e" vm="2">
        <f t="shared" si="71"/>
        <v>#VALUE!</v>
      </c>
      <c r="AY214" s="106"/>
      <c r="AZ214" s="107"/>
      <c r="BA214" s="111">
        <f t="shared" si="72"/>
        <v>0</v>
      </c>
      <c r="BB214" s="122">
        <f t="shared" si="73"/>
        <v>1</v>
      </c>
      <c r="BC214" s="123" t="e">
        <f>SUMIF(#REF!,#REF!, BB20:BB333)</f>
        <v>#REF!</v>
      </c>
      <c r="BD214" s="123">
        <f t="shared" si="74"/>
        <v>1</v>
      </c>
      <c r="BE214" s="123" t="e">
        <f>SUMIF(#REF!,#REF!, BD20:BD333)</f>
        <v>#REF!</v>
      </c>
      <c r="BF214" s="123">
        <f t="shared" si="75"/>
        <v>0</v>
      </c>
      <c r="BG214" s="123" t="e">
        <f>SUMIF(#REF!,#REF!, BF20:BF333)</f>
        <v>#REF!</v>
      </c>
      <c r="BH214" s="123" t="e" vm="2">
        <f t="shared" si="76"/>
        <v>#VALUE!</v>
      </c>
      <c r="BI214" s="124">
        <f>SUMIF(B20:B333, B214, BH20:BH333)</f>
        <v>0</v>
      </c>
      <c r="BJ214" s="125"/>
      <c r="BK214" s="99"/>
      <c r="BL214" s="100"/>
      <c r="BM214" s="100"/>
      <c r="BN214" s="100"/>
      <c r="BO214" s="100"/>
      <c r="BP214" s="100"/>
      <c r="BQ214" s="100"/>
      <c r="BR214" s="100"/>
      <c r="BS214" s="100"/>
      <c r="BT214" s="100"/>
      <c r="BU214" s="100"/>
      <c r="BV214" s="100"/>
      <c r="BW214" s="100"/>
      <c r="BX214" s="100"/>
      <c r="BY214" s="100"/>
      <c r="BZ214" s="100"/>
      <c r="CA214" s="100"/>
      <c r="CB214" s="100"/>
      <c r="CC214" s="100"/>
      <c r="CD214" s="101"/>
    </row>
    <row r="215" spans="1:82" x14ac:dyDescent="0.25">
      <c r="A215" s="75" t="s">
        <v>447</v>
      </c>
      <c r="B215" s="76"/>
      <c r="C215" s="77" t="s">
        <v>117</v>
      </c>
      <c r="D215" s="77" t="s">
        <v>446</v>
      </c>
      <c r="E215" s="78" t="s">
        <v>181</v>
      </c>
      <c r="F215" s="79" t="s">
        <v>109</v>
      </c>
      <c r="G215" s="80"/>
      <c r="H215" s="81" t="s">
        <v>109</v>
      </c>
      <c r="I215" s="79" t="s">
        <v>3</v>
      </c>
      <c r="J215" s="80" t="s">
        <v>5</v>
      </c>
      <c r="K215" s="82"/>
      <c r="L215" s="83"/>
      <c r="M215" s="84"/>
      <c r="N215" s="85">
        <v>22950</v>
      </c>
      <c r="O215" s="86">
        <v>24355</v>
      </c>
      <c r="P215" s="86">
        <v>25339</v>
      </c>
      <c r="Q215" s="87"/>
      <c r="R215" s="192">
        <v>0.09</v>
      </c>
      <c r="S215" s="85">
        <v>2066</v>
      </c>
      <c r="T215" s="86">
        <v>2192</v>
      </c>
      <c r="U215" s="86">
        <v>2280</v>
      </c>
      <c r="V215" s="87">
        <f t="shared" si="66"/>
        <v>0</v>
      </c>
      <c r="W215" s="89"/>
      <c r="X215" s="90"/>
      <c r="Y215" s="91" t="s">
        <v>80</v>
      </c>
      <c r="Z215" s="80" t="str">
        <f>'[2]Tier 1'!V215</f>
        <v>D</v>
      </c>
      <c r="AA215" s="80"/>
      <c r="AB215" s="80"/>
      <c r="AC215" s="80"/>
      <c r="AD215" s="81"/>
      <c r="AE215" s="85">
        <f>'[2]Tier 1'!W215</f>
        <v>2628</v>
      </c>
      <c r="AF215" s="86"/>
      <c r="AG215" s="86">
        <f>'[2]Tier 1'!X215</f>
        <v>2628</v>
      </c>
      <c r="AH215" s="86"/>
      <c r="AI215" s="86">
        <f>'[2]Tier 1'!Y215</f>
        <v>2628</v>
      </c>
      <c r="AJ215" s="86">
        <f t="shared" si="67"/>
        <v>2365.2000000000003</v>
      </c>
      <c r="AK215" s="86" t="e" vm="1">
        <f>VLOOKUP(A215,[1]_ScenarioData!$B$2:$FF$9999,-1,FALSE)</f>
        <v>#VALUE!</v>
      </c>
      <c r="AL215" s="87" t="e" vm="2">
        <f t="shared" si="68"/>
        <v>#VALUE!</v>
      </c>
      <c r="AM215" s="85">
        <f t="shared" si="77"/>
        <v>2066</v>
      </c>
      <c r="AN215" s="92">
        <f t="shared" si="78"/>
        <v>0.78600000000000003</v>
      </c>
      <c r="AO215" s="80" t="str">
        <f t="shared" si="79"/>
        <v>OK</v>
      </c>
      <c r="AP215" s="86">
        <f t="shared" si="80"/>
        <v>2192</v>
      </c>
      <c r="AQ215" s="92">
        <f t="shared" si="81"/>
        <v>0.83399999999999996</v>
      </c>
      <c r="AR215" s="80" t="str">
        <f t="shared" si="82"/>
        <v>OK</v>
      </c>
      <c r="AS215" s="86">
        <f t="shared" si="83"/>
        <v>2280</v>
      </c>
      <c r="AT215" s="92">
        <f t="shared" si="84"/>
        <v>0.86799999999999999</v>
      </c>
      <c r="AU215" s="93" t="str">
        <f t="shared" si="85"/>
        <v>OK</v>
      </c>
      <c r="AV215" s="86">
        <f t="shared" si="69"/>
        <v>0</v>
      </c>
      <c r="AW215" s="92" t="e" vm="2">
        <f t="shared" si="70"/>
        <v>#VALUE!</v>
      </c>
      <c r="AX215" s="94" t="e" vm="2">
        <f t="shared" si="71"/>
        <v>#VALUE!</v>
      </c>
      <c r="AY215" s="79"/>
      <c r="AZ215" s="80"/>
      <c r="BA215" s="84">
        <f t="shared" si="72"/>
        <v>0</v>
      </c>
      <c r="BB215" s="95">
        <f t="shared" si="73"/>
        <v>1</v>
      </c>
      <c r="BC215" s="96" t="e">
        <f>SUMIF(#REF!,#REF!, BB20:BB333)</f>
        <v>#REF!</v>
      </c>
      <c r="BD215" s="96">
        <f t="shared" si="74"/>
        <v>1</v>
      </c>
      <c r="BE215" s="96" t="e">
        <f>SUMIF(#REF!,#REF!, BD20:BD333)</f>
        <v>#REF!</v>
      </c>
      <c r="BF215" s="96">
        <f t="shared" si="75"/>
        <v>0</v>
      </c>
      <c r="BG215" s="96" t="e">
        <f>SUMIF(#REF!,#REF!, BF20:BF333)</f>
        <v>#REF!</v>
      </c>
      <c r="BH215" s="96" t="e" vm="2">
        <f t="shared" si="76"/>
        <v>#VALUE!</v>
      </c>
      <c r="BI215" s="97">
        <f>SUMIF(B20:B333, B215, BH20:BH333)</f>
        <v>0</v>
      </c>
      <c r="BJ215" s="98"/>
      <c r="BK215" s="99"/>
      <c r="BL215" s="100"/>
      <c r="BM215" s="100"/>
      <c r="BN215" s="100"/>
      <c r="BO215" s="100"/>
      <c r="BP215" s="100"/>
      <c r="BQ215" s="100"/>
      <c r="BR215" s="100"/>
      <c r="BS215" s="100"/>
      <c r="BT215" s="100"/>
      <c r="BU215" s="100"/>
      <c r="BV215" s="100"/>
      <c r="BW215" s="100"/>
      <c r="BX215" s="100"/>
      <c r="BY215" s="100"/>
      <c r="BZ215" s="100"/>
      <c r="CA215" s="100"/>
      <c r="CB215" s="100"/>
      <c r="CC215" s="100"/>
      <c r="CD215" s="101"/>
    </row>
    <row r="216" spans="1:82" x14ac:dyDescent="0.25">
      <c r="A216" s="102" t="s">
        <v>448</v>
      </c>
      <c r="B216" s="103"/>
      <c r="C216" s="104" t="s">
        <v>117</v>
      </c>
      <c r="D216" s="104" t="s">
        <v>181</v>
      </c>
      <c r="E216" s="105" t="s">
        <v>449</v>
      </c>
      <c r="F216" s="106" t="s">
        <v>109</v>
      </c>
      <c r="G216" s="107"/>
      <c r="H216" s="108" t="s">
        <v>109</v>
      </c>
      <c r="I216" s="106" t="s">
        <v>3</v>
      </c>
      <c r="J216" s="107" t="s">
        <v>5</v>
      </c>
      <c r="K216" s="109"/>
      <c r="L216" s="110"/>
      <c r="M216" s="111"/>
      <c r="N216" s="112">
        <v>22950</v>
      </c>
      <c r="O216" s="113">
        <v>24355</v>
      </c>
      <c r="P216" s="113">
        <v>25339</v>
      </c>
      <c r="Q216" s="114"/>
      <c r="R216" s="193">
        <v>0.09</v>
      </c>
      <c r="S216" s="112">
        <v>2066</v>
      </c>
      <c r="T216" s="113">
        <v>2192</v>
      </c>
      <c r="U216" s="113">
        <v>2280</v>
      </c>
      <c r="V216" s="114">
        <f t="shared" si="66"/>
        <v>0</v>
      </c>
      <c r="W216" s="116"/>
      <c r="X216" s="117"/>
      <c r="Y216" s="118" t="s">
        <v>80</v>
      </c>
      <c r="Z216" s="107" t="str">
        <f>'[2]Tier 1'!V216</f>
        <v>D</v>
      </c>
      <c r="AA216" s="107"/>
      <c r="AB216" s="107"/>
      <c r="AC216" s="107"/>
      <c r="AD216" s="108"/>
      <c r="AE216" s="112">
        <f>'[2]Tier 1'!W216</f>
        <v>2628</v>
      </c>
      <c r="AF216" s="113"/>
      <c r="AG216" s="113">
        <f>'[2]Tier 1'!X216</f>
        <v>2628</v>
      </c>
      <c r="AH216" s="113"/>
      <c r="AI216" s="113">
        <f>'[2]Tier 1'!Y216</f>
        <v>2628</v>
      </c>
      <c r="AJ216" s="113">
        <f t="shared" si="67"/>
        <v>2365.2000000000003</v>
      </c>
      <c r="AK216" s="113" t="e" vm="1">
        <f>VLOOKUP(A216,[1]_ScenarioData!$B$2:$FF$9999,-1,FALSE)</f>
        <v>#VALUE!</v>
      </c>
      <c r="AL216" s="114" t="e" vm="2">
        <f t="shared" si="68"/>
        <v>#VALUE!</v>
      </c>
      <c r="AM216" s="112">
        <f t="shared" si="77"/>
        <v>2066</v>
      </c>
      <c r="AN216" s="119">
        <f t="shared" si="78"/>
        <v>0.78600000000000003</v>
      </c>
      <c r="AO216" s="107" t="str">
        <f t="shared" si="79"/>
        <v>OK</v>
      </c>
      <c r="AP216" s="113">
        <f t="shared" si="80"/>
        <v>2192</v>
      </c>
      <c r="AQ216" s="119">
        <f t="shared" si="81"/>
        <v>0.83399999999999996</v>
      </c>
      <c r="AR216" s="107" t="str">
        <f t="shared" si="82"/>
        <v>OK</v>
      </c>
      <c r="AS216" s="113">
        <f t="shared" si="83"/>
        <v>2280</v>
      </c>
      <c r="AT216" s="119">
        <f t="shared" si="84"/>
        <v>0.86799999999999999</v>
      </c>
      <c r="AU216" s="120" t="str">
        <f t="shared" si="85"/>
        <v>OK</v>
      </c>
      <c r="AV216" s="113">
        <f t="shared" si="69"/>
        <v>0</v>
      </c>
      <c r="AW216" s="119" t="e" vm="2">
        <f t="shared" si="70"/>
        <v>#VALUE!</v>
      </c>
      <c r="AX216" s="121" t="e" vm="2">
        <f t="shared" si="71"/>
        <v>#VALUE!</v>
      </c>
      <c r="AY216" s="106"/>
      <c r="AZ216" s="107"/>
      <c r="BA216" s="111">
        <f t="shared" si="72"/>
        <v>0</v>
      </c>
      <c r="BB216" s="122">
        <f t="shared" si="73"/>
        <v>1</v>
      </c>
      <c r="BC216" s="123" t="e">
        <f>SUMIF(#REF!,#REF!, BB20:BB333)</f>
        <v>#REF!</v>
      </c>
      <c r="BD216" s="123">
        <f t="shared" si="74"/>
        <v>1</v>
      </c>
      <c r="BE216" s="123" t="e">
        <f>SUMIF(#REF!,#REF!, BD20:BD333)</f>
        <v>#REF!</v>
      </c>
      <c r="BF216" s="123">
        <f t="shared" si="75"/>
        <v>0</v>
      </c>
      <c r="BG216" s="123" t="e">
        <f>SUMIF(#REF!,#REF!, BF20:BF333)</f>
        <v>#REF!</v>
      </c>
      <c r="BH216" s="123" t="e" vm="2">
        <f t="shared" si="76"/>
        <v>#VALUE!</v>
      </c>
      <c r="BI216" s="124">
        <f>SUMIF(B20:B333, B216, BH20:BH333)</f>
        <v>0</v>
      </c>
      <c r="BJ216" s="125"/>
      <c r="BK216" s="99"/>
      <c r="BL216" s="100"/>
      <c r="BM216" s="100"/>
      <c r="BN216" s="100"/>
      <c r="BO216" s="100"/>
      <c r="BP216" s="100"/>
      <c r="BQ216" s="100"/>
      <c r="BR216" s="100"/>
      <c r="BS216" s="100"/>
      <c r="BT216" s="100"/>
      <c r="BU216" s="100"/>
      <c r="BV216" s="100"/>
      <c r="BW216" s="100"/>
      <c r="BX216" s="100"/>
      <c r="BY216" s="100"/>
      <c r="BZ216" s="100"/>
      <c r="CA216" s="100"/>
      <c r="CB216" s="100"/>
      <c r="CC216" s="100"/>
      <c r="CD216" s="101"/>
    </row>
    <row r="217" spans="1:82" x14ac:dyDescent="0.25">
      <c r="A217" s="75" t="s">
        <v>450</v>
      </c>
      <c r="B217" s="76"/>
      <c r="C217" s="77" t="s">
        <v>117</v>
      </c>
      <c r="D217" s="77" t="s">
        <v>449</v>
      </c>
      <c r="E217" s="78" t="s">
        <v>451</v>
      </c>
      <c r="F217" s="79" t="s">
        <v>109</v>
      </c>
      <c r="G217" s="80"/>
      <c r="H217" s="81" t="s">
        <v>109</v>
      </c>
      <c r="I217" s="79" t="s">
        <v>3</v>
      </c>
      <c r="J217" s="80" t="s">
        <v>5</v>
      </c>
      <c r="K217" s="82"/>
      <c r="L217" s="83"/>
      <c r="M217" s="84"/>
      <c r="N217" s="85">
        <v>22950</v>
      </c>
      <c r="O217" s="86">
        <v>24355</v>
      </c>
      <c r="P217" s="86">
        <v>25339</v>
      </c>
      <c r="Q217" s="87"/>
      <c r="R217" s="192">
        <v>0.09</v>
      </c>
      <c r="S217" s="85">
        <v>2066</v>
      </c>
      <c r="T217" s="86">
        <v>2192</v>
      </c>
      <c r="U217" s="86">
        <v>2280</v>
      </c>
      <c r="V217" s="87">
        <f t="shared" si="66"/>
        <v>0</v>
      </c>
      <c r="W217" s="89"/>
      <c r="X217" s="90"/>
      <c r="Y217" s="91" t="s">
        <v>80</v>
      </c>
      <c r="Z217" s="80" t="str">
        <f>'[2]Tier 1'!V217</f>
        <v>D</v>
      </c>
      <c r="AA217" s="80"/>
      <c r="AB217" s="80"/>
      <c r="AC217" s="80"/>
      <c r="AD217" s="81"/>
      <c r="AE217" s="85">
        <f>'[2]Tier 1'!W217</f>
        <v>2628</v>
      </c>
      <c r="AF217" s="86"/>
      <c r="AG217" s="86">
        <f>'[2]Tier 1'!X217</f>
        <v>2628</v>
      </c>
      <c r="AH217" s="86"/>
      <c r="AI217" s="86">
        <f>'[2]Tier 1'!Y217</f>
        <v>2628</v>
      </c>
      <c r="AJ217" s="86">
        <f t="shared" si="67"/>
        <v>2365.2000000000003</v>
      </c>
      <c r="AK217" s="86" t="e" vm="1">
        <f>VLOOKUP(A217,[1]_ScenarioData!$B$2:$FF$9999,-1,FALSE)</f>
        <v>#VALUE!</v>
      </c>
      <c r="AL217" s="87" t="e" vm="2">
        <f t="shared" si="68"/>
        <v>#VALUE!</v>
      </c>
      <c r="AM217" s="85">
        <f t="shared" si="77"/>
        <v>2066</v>
      </c>
      <c r="AN217" s="92">
        <f t="shared" si="78"/>
        <v>0.78600000000000003</v>
      </c>
      <c r="AO217" s="80" t="str">
        <f t="shared" si="79"/>
        <v>OK</v>
      </c>
      <c r="AP217" s="86">
        <f t="shared" si="80"/>
        <v>2192</v>
      </c>
      <c r="AQ217" s="92">
        <f t="shared" si="81"/>
        <v>0.83399999999999996</v>
      </c>
      <c r="AR217" s="80" t="str">
        <f t="shared" si="82"/>
        <v>OK</v>
      </c>
      <c r="AS217" s="86">
        <f t="shared" si="83"/>
        <v>2280</v>
      </c>
      <c r="AT217" s="92">
        <f t="shared" si="84"/>
        <v>0.86799999999999999</v>
      </c>
      <c r="AU217" s="93" t="str">
        <f t="shared" si="85"/>
        <v>OK</v>
      </c>
      <c r="AV217" s="86">
        <f t="shared" si="69"/>
        <v>0</v>
      </c>
      <c r="AW217" s="92" t="e" vm="2">
        <f t="shared" si="70"/>
        <v>#VALUE!</v>
      </c>
      <c r="AX217" s="94" t="e" vm="2">
        <f t="shared" si="71"/>
        <v>#VALUE!</v>
      </c>
      <c r="AY217" s="79"/>
      <c r="AZ217" s="80"/>
      <c r="BA217" s="84">
        <f t="shared" si="72"/>
        <v>0</v>
      </c>
      <c r="BB217" s="95">
        <f t="shared" si="73"/>
        <v>1</v>
      </c>
      <c r="BC217" s="96" t="e">
        <f>SUMIF(#REF!,#REF!, BB20:BB333)</f>
        <v>#REF!</v>
      </c>
      <c r="BD217" s="96">
        <f t="shared" si="74"/>
        <v>1</v>
      </c>
      <c r="BE217" s="96" t="e">
        <f>SUMIF(#REF!,#REF!, BD20:BD333)</f>
        <v>#REF!</v>
      </c>
      <c r="BF217" s="96">
        <f t="shared" si="75"/>
        <v>0</v>
      </c>
      <c r="BG217" s="96" t="e">
        <f>SUMIF(#REF!,#REF!, BF20:BF333)</f>
        <v>#REF!</v>
      </c>
      <c r="BH217" s="96" t="e" vm="2">
        <f t="shared" si="76"/>
        <v>#VALUE!</v>
      </c>
      <c r="BI217" s="97">
        <f>SUMIF(B20:B333, B217, BH20:BH333)</f>
        <v>0</v>
      </c>
      <c r="BJ217" s="98"/>
      <c r="BK217" s="99"/>
      <c r="BL217" s="100"/>
      <c r="BM217" s="100"/>
      <c r="BN217" s="100"/>
      <c r="BO217" s="100"/>
      <c r="BP217" s="100"/>
      <c r="BQ217" s="100"/>
      <c r="BR217" s="100"/>
      <c r="BS217" s="100"/>
      <c r="BT217" s="100"/>
      <c r="BU217" s="100"/>
      <c r="BV217" s="100"/>
      <c r="BW217" s="100"/>
      <c r="BX217" s="100"/>
      <c r="BY217" s="100"/>
      <c r="BZ217" s="100"/>
      <c r="CA217" s="100"/>
      <c r="CB217" s="100"/>
      <c r="CC217" s="100"/>
      <c r="CD217" s="101"/>
    </row>
    <row r="218" spans="1:82" x14ac:dyDescent="0.25">
      <c r="A218" s="102" t="s">
        <v>452</v>
      </c>
      <c r="B218" s="103"/>
      <c r="C218" s="104" t="s">
        <v>117</v>
      </c>
      <c r="D218" s="104" t="s">
        <v>451</v>
      </c>
      <c r="E218" s="105" t="s">
        <v>453</v>
      </c>
      <c r="F218" s="106" t="s">
        <v>109</v>
      </c>
      <c r="G218" s="107"/>
      <c r="H218" s="108" t="s">
        <v>109</v>
      </c>
      <c r="I218" s="106" t="s">
        <v>3</v>
      </c>
      <c r="J218" s="107" t="s">
        <v>5</v>
      </c>
      <c r="K218" s="109"/>
      <c r="L218" s="110"/>
      <c r="M218" s="111"/>
      <c r="N218" s="112">
        <v>22950</v>
      </c>
      <c r="O218" s="113">
        <v>24355</v>
      </c>
      <c r="P218" s="113">
        <v>25339</v>
      </c>
      <c r="Q218" s="114"/>
      <c r="R218" s="193">
        <v>0.09</v>
      </c>
      <c r="S218" s="112">
        <v>2066</v>
      </c>
      <c r="T218" s="113">
        <v>2192</v>
      </c>
      <c r="U218" s="113">
        <v>2280</v>
      </c>
      <c r="V218" s="114">
        <f t="shared" si="66"/>
        <v>0</v>
      </c>
      <c r="W218" s="116"/>
      <c r="X218" s="117"/>
      <c r="Y218" s="118" t="s">
        <v>80</v>
      </c>
      <c r="Z218" s="107" t="str">
        <f>'[2]Tier 1'!V218</f>
        <v>D</v>
      </c>
      <c r="AA218" s="107"/>
      <c r="AB218" s="107"/>
      <c r="AC218" s="107"/>
      <c r="AD218" s="108"/>
      <c r="AE218" s="112">
        <f>'[2]Tier 1'!W218</f>
        <v>2628</v>
      </c>
      <c r="AF218" s="113"/>
      <c r="AG218" s="113">
        <f>'[2]Tier 1'!X218</f>
        <v>2628</v>
      </c>
      <c r="AH218" s="113"/>
      <c r="AI218" s="113">
        <f>'[2]Tier 1'!Y218</f>
        <v>2628</v>
      </c>
      <c r="AJ218" s="113">
        <f t="shared" si="67"/>
        <v>2365.2000000000003</v>
      </c>
      <c r="AK218" s="113" t="e" vm="1">
        <f>VLOOKUP(A218,[1]_ScenarioData!$B$2:$FF$9999,-1,FALSE)</f>
        <v>#VALUE!</v>
      </c>
      <c r="AL218" s="114" t="e" vm="2">
        <f t="shared" si="68"/>
        <v>#VALUE!</v>
      </c>
      <c r="AM218" s="112">
        <f t="shared" si="77"/>
        <v>2066</v>
      </c>
      <c r="AN218" s="119">
        <f t="shared" si="78"/>
        <v>0.78600000000000003</v>
      </c>
      <c r="AO218" s="107" t="str">
        <f t="shared" si="79"/>
        <v>OK</v>
      </c>
      <c r="AP218" s="113">
        <f t="shared" si="80"/>
        <v>2192</v>
      </c>
      <c r="AQ218" s="119">
        <f t="shared" si="81"/>
        <v>0.83399999999999996</v>
      </c>
      <c r="AR218" s="107" t="str">
        <f t="shared" si="82"/>
        <v>OK</v>
      </c>
      <c r="AS218" s="113">
        <f t="shared" si="83"/>
        <v>2280</v>
      </c>
      <c r="AT218" s="119">
        <f t="shared" si="84"/>
        <v>0.86799999999999999</v>
      </c>
      <c r="AU218" s="120" t="str">
        <f t="shared" si="85"/>
        <v>OK</v>
      </c>
      <c r="AV218" s="113">
        <f t="shared" si="69"/>
        <v>0</v>
      </c>
      <c r="AW218" s="119" t="e" vm="2">
        <f t="shared" si="70"/>
        <v>#VALUE!</v>
      </c>
      <c r="AX218" s="121" t="e" vm="2">
        <f t="shared" si="71"/>
        <v>#VALUE!</v>
      </c>
      <c r="AY218" s="106"/>
      <c r="AZ218" s="107"/>
      <c r="BA218" s="111">
        <f t="shared" si="72"/>
        <v>0</v>
      </c>
      <c r="BB218" s="122">
        <f t="shared" si="73"/>
        <v>1</v>
      </c>
      <c r="BC218" s="123" t="e">
        <f>SUMIF(#REF!,#REF!, BB20:BB333)</f>
        <v>#REF!</v>
      </c>
      <c r="BD218" s="123">
        <f t="shared" si="74"/>
        <v>1</v>
      </c>
      <c r="BE218" s="123" t="e">
        <f>SUMIF(#REF!,#REF!, BD20:BD333)</f>
        <v>#REF!</v>
      </c>
      <c r="BF218" s="123">
        <f t="shared" si="75"/>
        <v>0</v>
      </c>
      <c r="BG218" s="123" t="e">
        <f>SUMIF(#REF!,#REF!, BF20:BF333)</f>
        <v>#REF!</v>
      </c>
      <c r="BH218" s="123" t="e" vm="2">
        <f t="shared" si="76"/>
        <v>#VALUE!</v>
      </c>
      <c r="BI218" s="124">
        <f>SUMIF(B20:B333, B218, BH20:BH333)</f>
        <v>0</v>
      </c>
      <c r="BJ218" s="125"/>
      <c r="BK218" s="99"/>
      <c r="BL218" s="100"/>
      <c r="BM218" s="100"/>
      <c r="BN218" s="100"/>
      <c r="BO218" s="100"/>
      <c r="BP218" s="100"/>
      <c r="BQ218" s="100"/>
      <c r="BR218" s="100"/>
      <c r="BS218" s="100"/>
      <c r="BT218" s="100"/>
      <c r="BU218" s="100"/>
      <c r="BV218" s="100"/>
      <c r="BW218" s="100"/>
      <c r="BX218" s="100"/>
      <c r="BY218" s="100"/>
      <c r="BZ218" s="100"/>
      <c r="CA218" s="100"/>
      <c r="CB218" s="100"/>
      <c r="CC218" s="100"/>
      <c r="CD218" s="101"/>
    </row>
    <row r="219" spans="1:82" x14ac:dyDescent="0.25">
      <c r="A219" s="75" t="s">
        <v>454</v>
      </c>
      <c r="B219" s="76"/>
      <c r="C219" s="77" t="s">
        <v>117</v>
      </c>
      <c r="D219" s="77" t="s">
        <v>453</v>
      </c>
      <c r="E219" s="78" t="s">
        <v>455</v>
      </c>
      <c r="F219" s="79" t="s">
        <v>109</v>
      </c>
      <c r="G219" s="80"/>
      <c r="H219" s="81" t="s">
        <v>109</v>
      </c>
      <c r="I219" s="79" t="s">
        <v>3</v>
      </c>
      <c r="J219" s="80" t="s">
        <v>5</v>
      </c>
      <c r="K219" s="82"/>
      <c r="L219" s="83"/>
      <c r="M219" s="84"/>
      <c r="N219" s="85">
        <v>22950</v>
      </c>
      <c r="O219" s="86">
        <v>24355</v>
      </c>
      <c r="P219" s="86">
        <v>25339</v>
      </c>
      <c r="Q219" s="87"/>
      <c r="R219" s="192">
        <v>0.09</v>
      </c>
      <c r="S219" s="85">
        <v>2066</v>
      </c>
      <c r="T219" s="86">
        <v>2192</v>
      </c>
      <c r="U219" s="86">
        <v>2280</v>
      </c>
      <c r="V219" s="87">
        <f t="shared" si="66"/>
        <v>0</v>
      </c>
      <c r="W219" s="89"/>
      <c r="X219" s="90"/>
      <c r="Y219" s="91" t="s">
        <v>80</v>
      </c>
      <c r="Z219" s="80" t="str">
        <f>'[2]Tier 1'!V219</f>
        <v>D</v>
      </c>
      <c r="AA219" s="80"/>
      <c r="AB219" s="80"/>
      <c r="AC219" s="80"/>
      <c r="AD219" s="81"/>
      <c r="AE219" s="85">
        <f>'[2]Tier 1'!W219</f>
        <v>2628</v>
      </c>
      <c r="AF219" s="86"/>
      <c r="AG219" s="86">
        <f>'[2]Tier 1'!X219</f>
        <v>2628</v>
      </c>
      <c r="AH219" s="86"/>
      <c r="AI219" s="86">
        <f>'[2]Tier 1'!Y219</f>
        <v>2628</v>
      </c>
      <c r="AJ219" s="86">
        <f t="shared" si="67"/>
        <v>2365.2000000000003</v>
      </c>
      <c r="AK219" s="86" t="e" vm="1">
        <f>VLOOKUP(A219,[1]_ScenarioData!$B$2:$FF$9999,-1,FALSE)</f>
        <v>#VALUE!</v>
      </c>
      <c r="AL219" s="87" t="e" vm="2">
        <f t="shared" si="68"/>
        <v>#VALUE!</v>
      </c>
      <c r="AM219" s="85">
        <f t="shared" si="77"/>
        <v>2066</v>
      </c>
      <c r="AN219" s="92">
        <f t="shared" si="78"/>
        <v>0.78600000000000003</v>
      </c>
      <c r="AO219" s="80" t="str">
        <f t="shared" si="79"/>
        <v>OK</v>
      </c>
      <c r="AP219" s="86">
        <f t="shared" si="80"/>
        <v>2192</v>
      </c>
      <c r="AQ219" s="92">
        <f t="shared" si="81"/>
        <v>0.83399999999999996</v>
      </c>
      <c r="AR219" s="80" t="str">
        <f t="shared" si="82"/>
        <v>OK</v>
      </c>
      <c r="AS219" s="86">
        <f t="shared" si="83"/>
        <v>2280</v>
      </c>
      <c r="AT219" s="92">
        <f t="shared" si="84"/>
        <v>0.86799999999999999</v>
      </c>
      <c r="AU219" s="93" t="str">
        <f t="shared" si="85"/>
        <v>OK</v>
      </c>
      <c r="AV219" s="86">
        <f t="shared" si="69"/>
        <v>0</v>
      </c>
      <c r="AW219" s="92" t="e" vm="2">
        <f t="shared" si="70"/>
        <v>#VALUE!</v>
      </c>
      <c r="AX219" s="94" t="e" vm="2">
        <f t="shared" si="71"/>
        <v>#VALUE!</v>
      </c>
      <c r="AY219" s="79"/>
      <c r="AZ219" s="80"/>
      <c r="BA219" s="84">
        <f t="shared" si="72"/>
        <v>0</v>
      </c>
      <c r="BB219" s="95">
        <f t="shared" si="73"/>
        <v>1</v>
      </c>
      <c r="BC219" s="96" t="e">
        <f>SUMIF(#REF!,#REF!, BB20:BB333)</f>
        <v>#REF!</v>
      </c>
      <c r="BD219" s="96">
        <f t="shared" si="74"/>
        <v>1</v>
      </c>
      <c r="BE219" s="96" t="e">
        <f>SUMIF(#REF!,#REF!, BD20:BD333)</f>
        <v>#REF!</v>
      </c>
      <c r="BF219" s="96">
        <f t="shared" si="75"/>
        <v>0</v>
      </c>
      <c r="BG219" s="96" t="e">
        <f>SUMIF(#REF!,#REF!, BF20:BF333)</f>
        <v>#REF!</v>
      </c>
      <c r="BH219" s="96" t="e" vm="2">
        <f t="shared" si="76"/>
        <v>#VALUE!</v>
      </c>
      <c r="BI219" s="97">
        <f>SUMIF(B20:B333, B219, BH20:BH333)</f>
        <v>0</v>
      </c>
      <c r="BJ219" s="98"/>
      <c r="BK219" s="99"/>
      <c r="BL219" s="100"/>
      <c r="BM219" s="100"/>
      <c r="BN219" s="100"/>
      <c r="BO219" s="100"/>
      <c r="BP219" s="100"/>
      <c r="BQ219" s="100"/>
      <c r="BR219" s="100"/>
      <c r="BS219" s="100"/>
      <c r="BT219" s="100"/>
      <c r="BU219" s="100"/>
      <c r="BV219" s="100"/>
      <c r="BW219" s="100"/>
      <c r="BX219" s="100"/>
      <c r="BY219" s="100"/>
      <c r="BZ219" s="100"/>
      <c r="CA219" s="100"/>
      <c r="CB219" s="100"/>
      <c r="CC219" s="100"/>
      <c r="CD219" s="101"/>
    </row>
    <row r="220" spans="1:82" x14ac:dyDescent="0.25">
      <c r="A220" s="102" t="s">
        <v>456</v>
      </c>
      <c r="B220" s="103"/>
      <c r="C220" s="104" t="s">
        <v>117</v>
      </c>
      <c r="D220" s="104" t="s">
        <v>455</v>
      </c>
      <c r="E220" s="105" t="s">
        <v>187</v>
      </c>
      <c r="F220" s="106" t="s">
        <v>109</v>
      </c>
      <c r="G220" s="107"/>
      <c r="H220" s="108" t="s">
        <v>109</v>
      </c>
      <c r="I220" s="106" t="s">
        <v>3</v>
      </c>
      <c r="J220" s="107" t="s">
        <v>5</v>
      </c>
      <c r="K220" s="109"/>
      <c r="L220" s="110"/>
      <c r="M220" s="111"/>
      <c r="N220" s="112">
        <v>22950</v>
      </c>
      <c r="O220" s="113">
        <v>24355</v>
      </c>
      <c r="P220" s="113">
        <v>25339</v>
      </c>
      <c r="Q220" s="114"/>
      <c r="R220" s="193">
        <v>0.09</v>
      </c>
      <c r="S220" s="112">
        <v>2066</v>
      </c>
      <c r="T220" s="113">
        <v>2192</v>
      </c>
      <c r="U220" s="113">
        <v>2280</v>
      </c>
      <c r="V220" s="114">
        <f t="shared" si="66"/>
        <v>0</v>
      </c>
      <c r="W220" s="116"/>
      <c r="X220" s="117"/>
      <c r="Y220" s="118" t="s">
        <v>80</v>
      </c>
      <c r="Z220" s="107" t="str">
        <f>'[2]Tier 1'!V220</f>
        <v>D</v>
      </c>
      <c r="AA220" s="107"/>
      <c r="AB220" s="107"/>
      <c r="AC220" s="107"/>
      <c r="AD220" s="108"/>
      <c r="AE220" s="112">
        <f>'[2]Tier 1'!W220</f>
        <v>2628</v>
      </c>
      <c r="AF220" s="113"/>
      <c r="AG220" s="113">
        <f>'[2]Tier 1'!X220</f>
        <v>2628</v>
      </c>
      <c r="AH220" s="113"/>
      <c r="AI220" s="113">
        <f>'[2]Tier 1'!Y220</f>
        <v>2628</v>
      </c>
      <c r="AJ220" s="113">
        <f t="shared" si="67"/>
        <v>2365.2000000000003</v>
      </c>
      <c r="AK220" s="113" t="e" vm="1">
        <f>VLOOKUP(A220,[1]_ScenarioData!$B$2:$FF$9999,-1,FALSE)</f>
        <v>#VALUE!</v>
      </c>
      <c r="AL220" s="114" t="e" vm="2">
        <f t="shared" si="68"/>
        <v>#VALUE!</v>
      </c>
      <c r="AM220" s="112">
        <f t="shared" si="77"/>
        <v>2066</v>
      </c>
      <c r="AN220" s="119">
        <f t="shared" si="78"/>
        <v>0.78600000000000003</v>
      </c>
      <c r="AO220" s="107" t="str">
        <f t="shared" si="79"/>
        <v>OK</v>
      </c>
      <c r="AP220" s="113">
        <f t="shared" si="80"/>
        <v>2192</v>
      </c>
      <c r="AQ220" s="119">
        <f t="shared" si="81"/>
        <v>0.83399999999999996</v>
      </c>
      <c r="AR220" s="107" t="str">
        <f t="shared" si="82"/>
        <v>OK</v>
      </c>
      <c r="AS220" s="113">
        <f t="shared" si="83"/>
        <v>2280</v>
      </c>
      <c r="AT220" s="119">
        <f t="shared" si="84"/>
        <v>0.86799999999999999</v>
      </c>
      <c r="AU220" s="120" t="str">
        <f t="shared" si="85"/>
        <v>OK</v>
      </c>
      <c r="AV220" s="113">
        <f t="shared" si="69"/>
        <v>0</v>
      </c>
      <c r="AW220" s="119" t="e" vm="2">
        <f t="shared" si="70"/>
        <v>#VALUE!</v>
      </c>
      <c r="AX220" s="121" t="e" vm="2">
        <f t="shared" si="71"/>
        <v>#VALUE!</v>
      </c>
      <c r="AY220" s="106"/>
      <c r="AZ220" s="107"/>
      <c r="BA220" s="111">
        <f t="shared" si="72"/>
        <v>0</v>
      </c>
      <c r="BB220" s="122">
        <f t="shared" si="73"/>
        <v>1</v>
      </c>
      <c r="BC220" s="123" t="e">
        <f>SUMIF(#REF!,#REF!, BB20:BB333)</f>
        <v>#REF!</v>
      </c>
      <c r="BD220" s="123">
        <f t="shared" si="74"/>
        <v>1</v>
      </c>
      <c r="BE220" s="123" t="e">
        <f>SUMIF(#REF!,#REF!, BD20:BD333)</f>
        <v>#REF!</v>
      </c>
      <c r="BF220" s="123">
        <f t="shared" si="75"/>
        <v>0</v>
      </c>
      <c r="BG220" s="123" t="e">
        <f>SUMIF(#REF!,#REF!, BF20:BF333)</f>
        <v>#REF!</v>
      </c>
      <c r="BH220" s="123" t="e" vm="2">
        <f t="shared" si="76"/>
        <v>#VALUE!</v>
      </c>
      <c r="BI220" s="124">
        <f>SUMIF(B20:B333, B220, BH20:BH333)</f>
        <v>0</v>
      </c>
      <c r="BJ220" s="125"/>
      <c r="BK220" s="99"/>
      <c r="BL220" s="100"/>
      <c r="BM220" s="100"/>
      <c r="BN220" s="100"/>
      <c r="BO220" s="100"/>
      <c r="BP220" s="100"/>
      <c r="BQ220" s="100"/>
      <c r="BR220" s="100"/>
      <c r="BS220" s="100"/>
      <c r="BT220" s="100"/>
      <c r="BU220" s="100"/>
      <c r="BV220" s="100"/>
      <c r="BW220" s="100"/>
      <c r="BX220" s="100"/>
      <c r="BY220" s="100"/>
      <c r="BZ220" s="100"/>
      <c r="CA220" s="100"/>
      <c r="CB220" s="100"/>
      <c r="CC220" s="100"/>
      <c r="CD220" s="101"/>
    </row>
    <row r="221" spans="1:82" x14ac:dyDescent="0.25">
      <c r="A221" s="75" t="s">
        <v>457</v>
      </c>
      <c r="B221" s="76"/>
      <c r="C221" s="77" t="s">
        <v>117</v>
      </c>
      <c r="D221" s="77" t="s">
        <v>187</v>
      </c>
      <c r="E221" s="78" t="s">
        <v>458</v>
      </c>
      <c r="F221" s="79" t="s">
        <v>109</v>
      </c>
      <c r="G221" s="80"/>
      <c r="H221" s="81" t="s">
        <v>109</v>
      </c>
      <c r="I221" s="79" t="s">
        <v>3</v>
      </c>
      <c r="J221" s="80" t="s">
        <v>5</v>
      </c>
      <c r="K221" s="82"/>
      <c r="L221" s="83"/>
      <c r="M221" s="84"/>
      <c r="N221" s="85">
        <v>22950</v>
      </c>
      <c r="O221" s="86">
        <v>24355</v>
      </c>
      <c r="P221" s="86">
        <v>25339</v>
      </c>
      <c r="Q221" s="87"/>
      <c r="R221" s="192">
        <v>0.09</v>
      </c>
      <c r="S221" s="85">
        <v>2066</v>
      </c>
      <c r="T221" s="86">
        <v>2192</v>
      </c>
      <c r="U221" s="86">
        <v>2280</v>
      </c>
      <c r="V221" s="87">
        <f t="shared" si="66"/>
        <v>0</v>
      </c>
      <c r="W221" s="89"/>
      <c r="X221" s="90"/>
      <c r="Y221" s="91" t="s">
        <v>80</v>
      </c>
      <c r="Z221" s="80" t="str">
        <f>'[2]Tier 1'!V221</f>
        <v>D</v>
      </c>
      <c r="AA221" s="80"/>
      <c r="AB221" s="80"/>
      <c r="AC221" s="80"/>
      <c r="AD221" s="81"/>
      <c r="AE221" s="85">
        <f>'[2]Tier 1'!W221</f>
        <v>2628</v>
      </c>
      <c r="AF221" s="86"/>
      <c r="AG221" s="86">
        <f>'[2]Tier 1'!X221</f>
        <v>2628</v>
      </c>
      <c r="AH221" s="86"/>
      <c r="AI221" s="86">
        <f>'[2]Tier 1'!Y221</f>
        <v>2628</v>
      </c>
      <c r="AJ221" s="86">
        <f t="shared" si="67"/>
        <v>2365.2000000000003</v>
      </c>
      <c r="AK221" s="86" t="e" vm="1">
        <f>VLOOKUP(A221,[1]_ScenarioData!$B$2:$FF$9999,-1,FALSE)</f>
        <v>#VALUE!</v>
      </c>
      <c r="AL221" s="87" t="e" vm="2">
        <f t="shared" si="68"/>
        <v>#VALUE!</v>
      </c>
      <c r="AM221" s="85">
        <f t="shared" si="77"/>
        <v>2066</v>
      </c>
      <c r="AN221" s="92">
        <f t="shared" si="78"/>
        <v>0.78600000000000003</v>
      </c>
      <c r="AO221" s="80" t="str">
        <f t="shared" si="79"/>
        <v>OK</v>
      </c>
      <c r="AP221" s="86">
        <f t="shared" si="80"/>
        <v>2192</v>
      </c>
      <c r="AQ221" s="92">
        <f t="shared" si="81"/>
        <v>0.83399999999999996</v>
      </c>
      <c r="AR221" s="80" t="str">
        <f t="shared" si="82"/>
        <v>OK</v>
      </c>
      <c r="AS221" s="86">
        <f t="shared" si="83"/>
        <v>2280</v>
      </c>
      <c r="AT221" s="92">
        <f t="shared" si="84"/>
        <v>0.86799999999999999</v>
      </c>
      <c r="AU221" s="93" t="str">
        <f t="shared" si="85"/>
        <v>OK</v>
      </c>
      <c r="AV221" s="86">
        <f t="shared" si="69"/>
        <v>0</v>
      </c>
      <c r="AW221" s="92" t="e" vm="2">
        <f t="shared" si="70"/>
        <v>#VALUE!</v>
      </c>
      <c r="AX221" s="94" t="e" vm="2">
        <f t="shared" si="71"/>
        <v>#VALUE!</v>
      </c>
      <c r="AY221" s="79"/>
      <c r="AZ221" s="80"/>
      <c r="BA221" s="84">
        <f t="shared" si="72"/>
        <v>0</v>
      </c>
      <c r="BB221" s="95">
        <f t="shared" si="73"/>
        <v>1</v>
      </c>
      <c r="BC221" s="96" t="e">
        <f>SUMIF(#REF!,#REF!, BB20:BB333)</f>
        <v>#REF!</v>
      </c>
      <c r="BD221" s="96">
        <f t="shared" si="74"/>
        <v>1</v>
      </c>
      <c r="BE221" s="96" t="e">
        <f>SUMIF(#REF!,#REF!, BD20:BD333)</f>
        <v>#REF!</v>
      </c>
      <c r="BF221" s="96">
        <f t="shared" si="75"/>
        <v>0</v>
      </c>
      <c r="BG221" s="96" t="e">
        <f>SUMIF(#REF!,#REF!, BF20:BF333)</f>
        <v>#REF!</v>
      </c>
      <c r="BH221" s="96" t="e" vm="2">
        <f t="shared" si="76"/>
        <v>#VALUE!</v>
      </c>
      <c r="BI221" s="97">
        <f>SUMIF(B20:B333, B221, BH20:BH333)</f>
        <v>0</v>
      </c>
      <c r="BJ221" s="98"/>
      <c r="BK221" s="99"/>
      <c r="BL221" s="100"/>
      <c r="BM221" s="100"/>
      <c r="BN221" s="100"/>
      <c r="BO221" s="100"/>
      <c r="BP221" s="100"/>
      <c r="BQ221" s="100"/>
      <c r="BR221" s="100"/>
      <c r="BS221" s="100"/>
      <c r="BT221" s="100"/>
      <c r="BU221" s="100"/>
      <c r="BV221" s="100"/>
      <c r="BW221" s="100"/>
      <c r="BX221" s="100"/>
      <c r="BY221" s="100"/>
      <c r="BZ221" s="100"/>
      <c r="CA221" s="100"/>
      <c r="CB221" s="100"/>
      <c r="CC221" s="100"/>
      <c r="CD221" s="101"/>
    </row>
    <row r="222" spans="1:82" x14ac:dyDescent="0.25">
      <c r="A222" s="102" t="s">
        <v>459</v>
      </c>
      <c r="B222" s="103"/>
      <c r="C222" s="104" t="s">
        <v>117</v>
      </c>
      <c r="D222" s="104" t="s">
        <v>458</v>
      </c>
      <c r="E222" s="105" t="s">
        <v>460</v>
      </c>
      <c r="F222" s="106" t="s">
        <v>109</v>
      </c>
      <c r="G222" s="107"/>
      <c r="H222" s="108" t="s">
        <v>109</v>
      </c>
      <c r="I222" s="106" t="s">
        <v>3</v>
      </c>
      <c r="J222" s="107" t="s">
        <v>5</v>
      </c>
      <c r="K222" s="109"/>
      <c r="L222" s="110"/>
      <c r="M222" s="111"/>
      <c r="N222" s="112">
        <v>21480</v>
      </c>
      <c r="O222" s="113">
        <v>23062</v>
      </c>
      <c r="P222" s="113">
        <v>24116</v>
      </c>
      <c r="Q222" s="114"/>
      <c r="R222" s="193">
        <v>0.09</v>
      </c>
      <c r="S222" s="112">
        <v>1933</v>
      </c>
      <c r="T222" s="113">
        <v>2076</v>
      </c>
      <c r="U222" s="113">
        <v>2170</v>
      </c>
      <c r="V222" s="114">
        <f t="shared" si="66"/>
        <v>0</v>
      </c>
      <c r="W222" s="116"/>
      <c r="X222" s="117"/>
      <c r="Y222" s="118" t="s">
        <v>80</v>
      </c>
      <c r="Z222" s="107" t="str">
        <f>'[2]Tier 1'!V222</f>
        <v>D</v>
      </c>
      <c r="AA222" s="107"/>
      <c r="AB222" s="107"/>
      <c r="AC222" s="107"/>
      <c r="AD222" s="108"/>
      <c r="AE222" s="112">
        <f>'[2]Tier 1'!W222</f>
        <v>2331</v>
      </c>
      <c r="AF222" s="113"/>
      <c r="AG222" s="113">
        <f>'[2]Tier 1'!X222</f>
        <v>2331</v>
      </c>
      <c r="AH222" s="113"/>
      <c r="AI222" s="113">
        <f>'[2]Tier 1'!Y222</f>
        <v>2331</v>
      </c>
      <c r="AJ222" s="113">
        <f t="shared" si="67"/>
        <v>2097.9</v>
      </c>
      <c r="AK222" s="113" t="e" vm="1">
        <f>VLOOKUP(A222,[1]_ScenarioData!$B$2:$FF$9999,-1,FALSE)</f>
        <v>#VALUE!</v>
      </c>
      <c r="AL222" s="114" t="e" vm="2">
        <f t="shared" si="68"/>
        <v>#VALUE!</v>
      </c>
      <c r="AM222" s="112">
        <f t="shared" si="77"/>
        <v>1933</v>
      </c>
      <c r="AN222" s="119">
        <f t="shared" si="78"/>
        <v>0.82899999999999996</v>
      </c>
      <c r="AO222" s="107" t="str">
        <f t="shared" si="79"/>
        <v>OK</v>
      </c>
      <c r="AP222" s="113">
        <f t="shared" si="80"/>
        <v>2076</v>
      </c>
      <c r="AQ222" s="119">
        <f t="shared" si="81"/>
        <v>0.89100000000000001</v>
      </c>
      <c r="AR222" s="107" t="str">
        <f t="shared" si="82"/>
        <v>OK</v>
      </c>
      <c r="AS222" s="113">
        <f t="shared" si="83"/>
        <v>2170</v>
      </c>
      <c r="AT222" s="119">
        <f t="shared" si="84"/>
        <v>0.93100000000000005</v>
      </c>
      <c r="AU222" s="120" t="str">
        <f t="shared" si="85"/>
        <v>OK</v>
      </c>
      <c r="AV222" s="113">
        <f t="shared" si="69"/>
        <v>0</v>
      </c>
      <c r="AW222" s="119" t="e" vm="2">
        <f t="shared" si="70"/>
        <v>#VALUE!</v>
      </c>
      <c r="AX222" s="121" t="e" vm="2">
        <f t="shared" si="71"/>
        <v>#VALUE!</v>
      </c>
      <c r="AY222" s="106"/>
      <c r="AZ222" s="107"/>
      <c r="BA222" s="111">
        <f t="shared" si="72"/>
        <v>0</v>
      </c>
      <c r="BB222" s="122">
        <f t="shared" si="73"/>
        <v>1</v>
      </c>
      <c r="BC222" s="123" t="e">
        <f>SUMIF(#REF!,#REF!, BB20:BB333)</f>
        <v>#REF!</v>
      </c>
      <c r="BD222" s="123">
        <f t="shared" si="74"/>
        <v>1</v>
      </c>
      <c r="BE222" s="123" t="e">
        <f>SUMIF(#REF!,#REF!, BD20:BD333)</f>
        <v>#REF!</v>
      </c>
      <c r="BF222" s="123">
        <f t="shared" si="75"/>
        <v>1</v>
      </c>
      <c r="BG222" s="123" t="e">
        <f>SUMIF(#REF!,#REF!, BF20:BF333)</f>
        <v>#REF!</v>
      </c>
      <c r="BH222" s="123" t="e" vm="2">
        <f t="shared" si="76"/>
        <v>#VALUE!</v>
      </c>
      <c r="BI222" s="124">
        <f>SUMIF(B20:B333, B222, BH20:BH333)</f>
        <v>0</v>
      </c>
      <c r="BJ222" s="125"/>
      <c r="BK222" s="99"/>
      <c r="BL222" s="100"/>
      <c r="BM222" s="100"/>
      <c r="BN222" s="100"/>
      <c r="BO222" s="100"/>
      <c r="BP222" s="100"/>
      <c r="BQ222" s="100"/>
      <c r="BR222" s="100"/>
      <c r="BS222" s="100"/>
      <c r="BT222" s="100"/>
      <c r="BU222" s="100"/>
      <c r="BV222" s="100"/>
      <c r="BW222" s="100"/>
      <c r="BX222" s="100"/>
      <c r="BY222" s="100"/>
      <c r="BZ222" s="100"/>
      <c r="CA222" s="100"/>
      <c r="CB222" s="100"/>
      <c r="CC222" s="100"/>
      <c r="CD222" s="101"/>
    </row>
    <row r="223" spans="1:82" x14ac:dyDescent="0.25">
      <c r="A223" s="75" t="s">
        <v>461</v>
      </c>
      <c r="B223" s="76"/>
      <c r="C223" s="77" t="s">
        <v>117</v>
      </c>
      <c r="D223" s="77" t="s">
        <v>460</v>
      </c>
      <c r="E223" s="78" t="s">
        <v>462</v>
      </c>
      <c r="F223" s="79" t="s">
        <v>109</v>
      </c>
      <c r="G223" s="80"/>
      <c r="H223" s="81" t="s">
        <v>109</v>
      </c>
      <c r="I223" s="79" t="s">
        <v>3</v>
      </c>
      <c r="J223" s="80" t="s">
        <v>5</v>
      </c>
      <c r="K223" s="82"/>
      <c r="L223" s="83"/>
      <c r="M223" s="84"/>
      <c r="N223" s="85">
        <v>21480</v>
      </c>
      <c r="O223" s="86">
        <v>23062</v>
      </c>
      <c r="P223" s="86">
        <v>24116</v>
      </c>
      <c r="Q223" s="87"/>
      <c r="R223" s="192">
        <v>0.09</v>
      </c>
      <c r="S223" s="85">
        <v>1933</v>
      </c>
      <c r="T223" s="86">
        <v>2076</v>
      </c>
      <c r="U223" s="86">
        <v>2170</v>
      </c>
      <c r="V223" s="87">
        <f t="shared" si="66"/>
        <v>0</v>
      </c>
      <c r="W223" s="89"/>
      <c r="X223" s="90"/>
      <c r="Y223" s="91" t="s">
        <v>80</v>
      </c>
      <c r="Z223" s="80" t="str">
        <f>'[2]Tier 1'!V223</f>
        <v>D</v>
      </c>
      <c r="AA223" s="80"/>
      <c r="AB223" s="80"/>
      <c r="AC223" s="80"/>
      <c r="AD223" s="81"/>
      <c r="AE223" s="85">
        <f>'[2]Tier 1'!W223</f>
        <v>2628</v>
      </c>
      <c r="AF223" s="86"/>
      <c r="AG223" s="86">
        <f>'[2]Tier 1'!X223</f>
        <v>2628</v>
      </c>
      <c r="AH223" s="86"/>
      <c r="AI223" s="86">
        <f>'[2]Tier 1'!Y223</f>
        <v>2628</v>
      </c>
      <c r="AJ223" s="86">
        <f t="shared" si="67"/>
        <v>2365.2000000000003</v>
      </c>
      <c r="AK223" s="86" t="e" vm="1">
        <f>VLOOKUP(A223,[1]_ScenarioData!$B$2:$FF$9999,-1,FALSE)</f>
        <v>#VALUE!</v>
      </c>
      <c r="AL223" s="87" t="e" vm="2">
        <f t="shared" si="68"/>
        <v>#VALUE!</v>
      </c>
      <c r="AM223" s="85">
        <f t="shared" si="77"/>
        <v>1933</v>
      </c>
      <c r="AN223" s="92">
        <f t="shared" si="78"/>
        <v>0.73599999999999999</v>
      </c>
      <c r="AO223" s="80" t="str">
        <f t="shared" si="79"/>
        <v>OK</v>
      </c>
      <c r="AP223" s="86">
        <f t="shared" si="80"/>
        <v>2076</v>
      </c>
      <c r="AQ223" s="92">
        <f t="shared" si="81"/>
        <v>0.79</v>
      </c>
      <c r="AR223" s="80" t="str">
        <f t="shared" si="82"/>
        <v>OK</v>
      </c>
      <c r="AS223" s="86">
        <f t="shared" si="83"/>
        <v>2170</v>
      </c>
      <c r="AT223" s="92">
        <f t="shared" si="84"/>
        <v>0.82599999999999996</v>
      </c>
      <c r="AU223" s="93" t="str">
        <f t="shared" si="85"/>
        <v>OK</v>
      </c>
      <c r="AV223" s="86">
        <f t="shared" si="69"/>
        <v>0</v>
      </c>
      <c r="AW223" s="92" t="e" vm="2">
        <f t="shared" si="70"/>
        <v>#VALUE!</v>
      </c>
      <c r="AX223" s="94" t="e" vm="2">
        <f t="shared" si="71"/>
        <v>#VALUE!</v>
      </c>
      <c r="AY223" s="79"/>
      <c r="AZ223" s="80"/>
      <c r="BA223" s="84">
        <f t="shared" si="72"/>
        <v>0</v>
      </c>
      <c r="BB223" s="95">
        <f t="shared" si="73"/>
        <v>1</v>
      </c>
      <c r="BC223" s="96" t="e">
        <f>SUMIF(#REF!,#REF!, BB20:BB333)</f>
        <v>#REF!</v>
      </c>
      <c r="BD223" s="96">
        <f t="shared" si="74"/>
        <v>1</v>
      </c>
      <c r="BE223" s="96" t="e">
        <f>SUMIF(#REF!,#REF!, BD20:BD333)</f>
        <v>#REF!</v>
      </c>
      <c r="BF223" s="96">
        <f t="shared" si="75"/>
        <v>0</v>
      </c>
      <c r="BG223" s="96" t="e">
        <f>SUMIF(#REF!,#REF!, BF20:BF333)</f>
        <v>#REF!</v>
      </c>
      <c r="BH223" s="96" t="e" vm="2">
        <f t="shared" si="76"/>
        <v>#VALUE!</v>
      </c>
      <c r="BI223" s="97">
        <f>SUMIF(B20:B333, B223, BH20:BH333)</f>
        <v>0</v>
      </c>
      <c r="BJ223" s="98"/>
      <c r="BK223" s="99"/>
      <c r="BL223" s="100"/>
      <c r="BM223" s="100"/>
      <c r="BN223" s="100"/>
      <c r="BO223" s="100"/>
      <c r="BP223" s="100"/>
      <c r="BQ223" s="100"/>
      <c r="BR223" s="100"/>
      <c r="BS223" s="100"/>
      <c r="BT223" s="100"/>
      <c r="BU223" s="100"/>
      <c r="BV223" s="100"/>
      <c r="BW223" s="100"/>
      <c r="BX223" s="100"/>
      <c r="BY223" s="100"/>
      <c r="BZ223" s="100"/>
      <c r="CA223" s="100"/>
      <c r="CB223" s="100"/>
      <c r="CC223" s="100"/>
      <c r="CD223" s="101"/>
    </row>
    <row r="224" spans="1:82" x14ac:dyDescent="0.25">
      <c r="A224" s="102" t="s">
        <v>463</v>
      </c>
      <c r="B224" s="103"/>
      <c r="C224" s="104" t="s">
        <v>117</v>
      </c>
      <c r="D224" s="104" t="s">
        <v>462</v>
      </c>
      <c r="E224" s="105" t="s">
        <v>202</v>
      </c>
      <c r="F224" s="106" t="s">
        <v>109</v>
      </c>
      <c r="G224" s="107"/>
      <c r="H224" s="108" t="s">
        <v>104</v>
      </c>
      <c r="I224" s="106" t="s">
        <v>3</v>
      </c>
      <c r="J224" s="107" t="s">
        <v>5</v>
      </c>
      <c r="K224" s="109"/>
      <c r="L224" s="110"/>
      <c r="M224" s="111"/>
      <c r="N224" s="112">
        <v>21480</v>
      </c>
      <c r="O224" s="113">
        <v>23062</v>
      </c>
      <c r="P224" s="113">
        <v>24116</v>
      </c>
      <c r="Q224" s="114"/>
      <c r="R224" s="193">
        <v>0.09</v>
      </c>
      <c r="S224" s="112">
        <v>1933</v>
      </c>
      <c r="T224" s="113">
        <v>2076</v>
      </c>
      <c r="U224" s="113">
        <v>2170</v>
      </c>
      <c r="V224" s="114">
        <f t="shared" si="66"/>
        <v>0</v>
      </c>
      <c r="W224" s="116"/>
      <c r="X224" s="117"/>
      <c r="Y224" s="118" t="s">
        <v>80</v>
      </c>
      <c r="Z224" s="107" t="str">
        <f>'[2]Tier 1'!V224</f>
        <v>D</v>
      </c>
      <c r="AA224" s="107"/>
      <c r="AB224" s="107"/>
      <c r="AC224" s="107"/>
      <c r="AD224" s="108"/>
      <c r="AE224" s="112">
        <f>'[2]Tier 1'!W224</f>
        <v>2628</v>
      </c>
      <c r="AF224" s="113"/>
      <c r="AG224" s="113">
        <f>'[2]Tier 1'!X224</f>
        <v>2628</v>
      </c>
      <c r="AH224" s="113"/>
      <c r="AI224" s="113">
        <f>'[2]Tier 1'!Y224</f>
        <v>2628</v>
      </c>
      <c r="AJ224" s="113">
        <f t="shared" si="67"/>
        <v>2365.2000000000003</v>
      </c>
      <c r="AK224" s="113" t="e" vm="1">
        <f>VLOOKUP(A224,[1]_ScenarioData!$B$2:$FF$9999,-1,FALSE)</f>
        <v>#VALUE!</v>
      </c>
      <c r="AL224" s="114" t="e" vm="2">
        <f t="shared" si="68"/>
        <v>#VALUE!</v>
      </c>
      <c r="AM224" s="112">
        <f t="shared" si="77"/>
        <v>1933</v>
      </c>
      <c r="AN224" s="119">
        <f t="shared" si="78"/>
        <v>0.73599999999999999</v>
      </c>
      <c r="AO224" s="107" t="str">
        <f t="shared" si="79"/>
        <v>OK</v>
      </c>
      <c r="AP224" s="113">
        <f t="shared" si="80"/>
        <v>2076</v>
      </c>
      <c r="AQ224" s="119">
        <f t="shared" si="81"/>
        <v>0.79</v>
      </c>
      <c r="AR224" s="107" t="str">
        <f t="shared" si="82"/>
        <v>OK</v>
      </c>
      <c r="AS224" s="113">
        <f t="shared" si="83"/>
        <v>2170</v>
      </c>
      <c r="AT224" s="119">
        <f t="shared" si="84"/>
        <v>0.82599999999999996</v>
      </c>
      <c r="AU224" s="120" t="str">
        <f t="shared" si="85"/>
        <v>OK</v>
      </c>
      <c r="AV224" s="113">
        <f t="shared" si="69"/>
        <v>0</v>
      </c>
      <c r="AW224" s="119" t="e" vm="2">
        <f t="shared" si="70"/>
        <v>#VALUE!</v>
      </c>
      <c r="AX224" s="121" t="e" vm="2">
        <f t="shared" si="71"/>
        <v>#VALUE!</v>
      </c>
      <c r="AY224" s="106"/>
      <c r="AZ224" s="107"/>
      <c r="BA224" s="111">
        <f t="shared" si="72"/>
        <v>0</v>
      </c>
      <c r="BB224" s="122">
        <f t="shared" si="73"/>
        <v>1</v>
      </c>
      <c r="BC224" s="123" t="e">
        <f>SUMIF(#REF!,#REF!, BB20:BB333)</f>
        <v>#REF!</v>
      </c>
      <c r="BD224" s="123">
        <f t="shared" si="74"/>
        <v>1</v>
      </c>
      <c r="BE224" s="123" t="e">
        <f>SUMIF(#REF!,#REF!, BD20:BD333)</f>
        <v>#REF!</v>
      </c>
      <c r="BF224" s="123">
        <f t="shared" si="75"/>
        <v>0</v>
      </c>
      <c r="BG224" s="123" t="e">
        <f>SUMIF(#REF!,#REF!, BF20:BF333)</f>
        <v>#REF!</v>
      </c>
      <c r="BH224" s="123" t="e" vm="2">
        <f t="shared" si="76"/>
        <v>#VALUE!</v>
      </c>
      <c r="BI224" s="124">
        <f>SUMIF(B20:B333, B224, BH20:BH333)</f>
        <v>0</v>
      </c>
      <c r="BJ224" s="125"/>
      <c r="BK224" s="99"/>
      <c r="BL224" s="100"/>
      <c r="BM224" s="100"/>
      <c r="BN224" s="100"/>
      <c r="BO224" s="100"/>
      <c r="BP224" s="100"/>
      <c r="BQ224" s="100"/>
      <c r="BR224" s="100"/>
      <c r="BS224" s="100"/>
      <c r="BT224" s="100"/>
      <c r="BU224" s="100"/>
      <c r="BV224" s="100"/>
      <c r="BW224" s="100"/>
      <c r="BX224" s="100"/>
      <c r="BY224" s="100"/>
      <c r="BZ224" s="100"/>
      <c r="CA224" s="100"/>
      <c r="CB224" s="100"/>
      <c r="CC224" s="100"/>
      <c r="CD224" s="101"/>
    </row>
    <row r="225" spans="1:82" x14ac:dyDescent="0.25">
      <c r="A225" s="75" t="s">
        <v>464</v>
      </c>
      <c r="B225" s="76"/>
      <c r="C225" s="77" t="s">
        <v>117</v>
      </c>
      <c r="D225" s="77" t="s">
        <v>202</v>
      </c>
      <c r="E225" s="78" t="s">
        <v>111</v>
      </c>
      <c r="F225" s="79" t="s">
        <v>109</v>
      </c>
      <c r="G225" s="80"/>
      <c r="H225" s="81" t="s">
        <v>104</v>
      </c>
      <c r="I225" s="79" t="s">
        <v>3</v>
      </c>
      <c r="J225" s="80" t="s">
        <v>5</v>
      </c>
      <c r="K225" s="82"/>
      <c r="L225" s="83"/>
      <c r="M225" s="84"/>
      <c r="N225" s="85">
        <v>13443</v>
      </c>
      <c r="O225" s="86">
        <v>13846</v>
      </c>
      <c r="P225" s="86">
        <v>14115</v>
      </c>
      <c r="Q225" s="87"/>
      <c r="R225" s="192">
        <v>0.09</v>
      </c>
      <c r="S225" s="85">
        <v>1210</v>
      </c>
      <c r="T225" s="86">
        <v>1246</v>
      </c>
      <c r="U225" s="86">
        <v>1270</v>
      </c>
      <c r="V225" s="87">
        <f t="shared" si="66"/>
        <v>0</v>
      </c>
      <c r="W225" s="89"/>
      <c r="X225" s="90"/>
      <c r="Y225" s="91" t="s">
        <v>80</v>
      </c>
      <c r="Z225" s="80" t="str">
        <f>'[2]Tier 1'!V225</f>
        <v>D</v>
      </c>
      <c r="AA225" s="80"/>
      <c r="AB225" s="80"/>
      <c r="AC225" s="80"/>
      <c r="AD225" s="81"/>
      <c r="AE225" s="85">
        <f>'[2]Tier 1'!W225</f>
        <v>2628</v>
      </c>
      <c r="AF225" s="86"/>
      <c r="AG225" s="86">
        <f>'[2]Tier 1'!X225</f>
        <v>2628</v>
      </c>
      <c r="AH225" s="86"/>
      <c r="AI225" s="86">
        <f>'[2]Tier 1'!Y225</f>
        <v>2628</v>
      </c>
      <c r="AJ225" s="86">
        <f t="shared" si="67"/>
        <v>2365.2000000000003</v>
      </c>
      <c r="AK225" s="86" t="e" vm="1">
        <f>VLOOKUP(A225,[1]_ScenarioData!$B$2:$FF$9999,-1,FALSE)</f>
        <v>#VALUE!</v>
      </c>
      <c r="AL225" s="87" t="e" vm="2">
        <f t="shared" si="68"/>
        <v>#VALUE!</v>
      </c>
      <c r="AM225" s="85">
        <f t="shared" si="77"/>
        <v>1210</v>
      </c>
      <c r="AN225" s="92">
        <f t="shared" si="78"/>
        <v>0.46</v>
      </c>
      <c r="AO225" s="80" t="str">
        <f t="shared" si="79"/>
        <v>OK</v>
      </c>
      <c r="AP225" s="86">
        <f t="shared" si="80"/>
        <v>1246</v>
      </c>
      <c r="AQ225" s="92">
        <f t="shared" si="81"/>
        <v>0.47399999999999998</v>
      </c>
      <c r="AR225" s="80" t="str">
        <f t="shared" si="82"/>
        <v>OK</v>
      </c>
      <c r="AS225" s="86">
        <f t="shared" si="83"/>
        <v>1270</v>
      </c>
      <c r="AT225" s="92">
        <f t="shared" si="84"/>
        <v>0.48299999999999998</v>
      </c>
      <c r="AU225" s="93" t="str">
        <f t="shared" si="85"/>
        <v>OK</v>
      </c>
      <c r="AV225" s="86">
        <f t="shared" si="69"/>
        <v>0</v>
      </c>
      <c r="AW225" s="92" t="e" vm="2">
        <f t="shared" si="70"/>
        <v>#VALUE!</v>
      </c>
      <c r="AX225" s="94" t="e" vm="2">
        <f t="shared" si="71"/>
        <v>#VALUE!</v>
      </c>
      <c r="AY225" s="79"/>
      <c r="AZ225" s="80"/>
      <c r="BA225" s="84">
        <f t="shared" si="72"/>
        <v>0</v>
      </c>
      <c r="BB225" s="95">
        <f t="shared" si="73"/>
        <v>1</v>
      </c>
      <c r="BC225" s="96" t="e">
        <f>SUMIF(#REF!,#REF!, BB20:BB333)</f>
        <v>#REF!</v>
      </c>
      <c r="BD225" s="96">
        <f t="shared" si="74"/>
        <v>1</v>
      </c>
      <c r="BE225" s="96" t="e">
        <f>SUMIF(#REF!,#REF!, BD20:BD333)</f>
        <v>#REF!</v>
      </c>
      <c r="BF225" s="96">
        <f t="shared" si="75"/>
        <v>0</v>
      </c>
      <c r="BG225" s="96" t="e">
        <f>SUMIF(#REF!,#REF!, BF20:BF333)</f>
        <v>#REF!</v>
      </c>
      <c r="BH225" s="96" t="e" vm="2">
        <f t="shared" si="76"/>
        <v>#VALUE!</v>
      </c>
      <c r="BI225" s="97">
        <f>SUMIF(B20:B333, B225, BH20:BH333)</f>
        <v>0</v>
      </c>
      <c r="BJ225" s="98"/>
      <c r="BK225" s="99"/>
      <c r="BL225" s="100"/>
      <c r="BM225" s="100"/>
      <c r="BN225" s="100"/>
      <c r="BO225" s="100"/>
      <c r="BP225" s="100"/>
      <c r="BQ225" s="100"/>
      <c r="BR225" s="100"/>
      <c r="BS225" s="100"/>
      <c r="BT225" s="100"/>
      <c r="BU225" s="100"/>
      <c r="BV225" s="100"/>
      <c r="BW225" s="100"/>
      <c r="BX225" s="100"/>
      <c r="BY225" s="100"/>
      <c r="BZ225" s="100"/>
      <c r="CA225" s="100"/>
      <c r="CB225" s="100"/>
      <c r="CC225" s="100"/>
      <c r="CD225" s="101"/>
    </row>
    <row r="226" spans="1:82" x14ac:dyDescent="0.25">
      <c r="A226" s="102" t="s">
        <v>465</v>
      </c>
      <c r="B226" s="103"/>
      <c r="C226" s="104" t="s">
        <v>302</v>
      </c>
      <c r="D226" s="104" t="s">
        <v>102</v>
      </c>
      <c r="E226" s="105" t="s">
        <v>103</v>
      </c>
      <c r="F226" s="106" t="s">
        <v>104</v>
      </c>
      <c r="G226" s="107"/>
      <c r="H226" s="108" t="s">
        <v>104</v>
      </c>
      <c r="I226" s="106" t="s">
        <v>5</v>
      </c>
      <c r="J226" s="107" t="s">
        <v>5</v>
      </c>
      <c r="K226" s="109"/>
      <c r="L226" s="110"/>
      <c r="M226" s="111"/>
      <c r="N226" s="112">
        <v>612</v>
      </c>
      <c r="O226" s="113">
        <v>649</v>
      </c>
      <c r="P226" s="113">
        <v>676</v>
      </c>
      <c r="Q226" s="114"/>
      <c r="R226" s="193">
        <v>0.09</v>
      </c>
      <c r="S226" s="112">
        <v>55</v>
      </c>
      <c r="T226" s="113">
        <v>58</v>
      </c>
      <c r="U226" s="113">
        <v>61</v>
      </c>
      <c r="V226" s="114">
        <f t="shared" si="66"/>
        <v>0</v>
      </c>
      <c r="W226" s="116"/>
      <c r="X226" s="117"/>
      <c r="Y226" s="118" t="s">
        <v>80</v>
      </c>
      <c r="Z226" s="107" t="str">
        <f>'[2]Tier 1'!V226</f>
        <v>D</v>
      </c>
      <c r="AA226" s="107"/>
      <c r="AB226" s="107"/>
      <c r="AC226" s="107"/>
      <c r="AD226" s="108"/>
      <c r="AE226" s="112">
        <f>'[2]Tier 1'!W226</f>
        <v>1197</v>
      </c>
      <c r="AF226" s="113"/>
      <c r="AG226" s="113">
        <f>'[2]Tier 1'!X226</f>
        <v>1197</v>
      </c>
      <c r="AH226" s="113"/>
      <c r="AI226" s="113">
        <f>'[2]Tier 1'!Y226</f>
        <v>1197</v>
      </c>
      <c r="AJ226" s="113">
        <f t="shared" si="67"/>
        <v>1077.3</v>
      </c>
      <c r="AK226" s="113" t="e" vm="1">
        <f>VLOOKUP(A226,[1]_ScenarioData!$B$2:$FF$9999,-1,FALSE)</f>
        <v>#VALUE!</v>
      </c>
      <c r="AL226" s="114" t="e" vm="2">
        <f t="shared" si="68"/>
        <v>#VALUE!</v>
      </c>
      <c r="AM226" s="112">
        <f t="shared" si="77"/>
        <v>55</v>
      </c>
      <c r="AN226" s="119">
        <f t="shared" si="78"/>
        <v>4.5999999999999999E-2</v>
      </c>
      <c r="AO226" s="107" t="str">
        <f t="shared" si="79"/>
        <v>OK</v>
      </c>
      <c r="AP226" s="113">
        <f t="shared" si="80"/>
        <v>58</v>
      </c>
      <c r="AQ226" s="119">
        <f t="shared" si="81"/>
        <v>4.8000000000000001E-2</v>
      </c>
      <c r="AR226" s="107" t="str">
        <f t="shared" si="82"/>
        <v>OK</v>
      </c>
      <c r="AS226" s="113">
        <f t="shared" si="83"/>
        <v>61</v>
      </c>
      <c r="AT226" s="119">
        <f t="shared" si="84"/>
        <v>5.0999999999999997E-2</v>
      </c>
      <c r="AU226" s="120" t="str">
        <f t="shared" si="85"/>
        <v>OK</v>
      </c>
      <c r="AV226" s="113">
        <f t="shared" si="69"/>
        <v>0</v>
      </c>
      <c r="AW226" s="119" t="e" vm="2">
        <f t="shared" si="70"/>
        <v>#VALUE!</v>
      </c>
      <c r="AX226" s="121" t="e" vm="2">
        <f t="shared" si="71"/>
        <v>#VALUE!</v>
      </c>
      <c r="AY226" s="106"/>
      <c r="AZ226" s="107"/>
      <c r="BA226" s="111">
        <f t="shared" si="72"/>
        <v>0</v>
      </c>
      <c r="BB226" s="122">
        <f t="shared" si="73"/>
        <v>1</v>
      </c>
      <c r="BC226" s="123" t="e">
        <f>SUMIF(#REF!,#REF!, BB20:BB333)</f>
        <v>#REF!</v>
      </c>
      <c r="BD226" s="123">
        <f t="shared" si="74"/>
        <v>1</v>
      </c>
      <c r="BE226" s="123" t="e">
        <f>SUMIF(#REF!,#REF!, BD20:BD333)</f>
        <v>#REF!</v>
      </c>
      <c r="BF226" s="123">
        <f t="shared" si="75"/>
        <v>0</v>
      </c>
      <c r="BG226" s="123" t="e">
        <f>SUMIF(#REF!,#REF!, BF20:BF333)</f>
        <v>#REF!</v>
      </c>
      <c r="BH226" s="123" t="e" vm="2">
        <f t="shared" si="76"/>
        <v>#VALUE!</v>
      </c>
      <c r="BI226" s="124">
        <f>SUMIF(B20:B333, B226, BH20:BH333)</f>
        <v>0</v>
      </c>
      <c r="BJ226" s="125"/>
      <c r="BK226" s="99"/>
      <c r="BL226" s="100"/>
      <c r="BM226" s="100"/>
      <c r="BN226" s="100"/>
      <c r="BO226" s="100"/>
      <c r="BP226" s="100"/>
      <c r="BQ226" s="100"/>
      <c r="BR226" s="100"/>
      <c r="BS226" s="100"/>
      <c r="BT226" s="100"/>
      <c r="BU226" s="100"/>
      <c r="BV226" s="100"/>
      <c r="BW226" s="100"/>
      <c r="BX226" s="100"/>
      <c r="BY226" s="100"/>
      <c r="BZ226" s="100"/>
      <c r="CA226" s="100"/>
      <c r="CB226" s="100"/>
      <c r="CC226" s="100"/>
      <c r="CD226" s="101"/>
    </row>
    <row r="227" spans="1:82" x14ac:dyDescent="0.25">
      <c r="A227" s="75" t="s">
        <v>466</v>
      </c>
      <c r="B227" s="76"/>
      <c r="C227" s="77" t="s">
        <v>113</v>
      </c>
      <c r="D227" s="77" t="s">
        <v>111</v>
      </c>
      <c r="E227" s="78" t="s">
        <v>432</v>
      </c>
      <c r="F227" s="79" t="s">
        <v>104</v>
      </c>
      <c r="G227" s="80"/>
      <c r="H227" s="81" t="s">
        <v>104</v>
      </c>
      <c r="I227" s="79" t="s">
        <v>3</v>
      </c>
      <c r="J227" s="80" t="s">
        <v>5</v>
      </c>
      <c r="K227" s="82"/>
      <c r="L227" s="83"/>
      <c r="M227" s="84"/>
      <c r="N227" s="85">
        <v>4175</v>
      </c>
      <c r="O227" s="86">
        <v>4520</v>
      </c>
      <c r="P227" s="86">
        <v>4750</v>
      </c>
      <c r="Q227" s="87"/>
      <c r="R227" s="192">
        <v>0.09</v>
      </c>
      <c r="S227" s="85">
        <v>376</v>
      </c>
      <c r="T227" s="86">
        <v>407</v>
      </c>
      <c r="U227" s="86">
        <v>428</v>
      </c>
      <c r="V227" s="87">
        <f t="shared" si="66"/>
        <v>0</v>
      </c>
      <c r="W227" s="89"/>
      <c r="X227" s="90"/>
      <c r="Y227" s="91" t="s">
        <v>80</v>
      </c>
      <c r="Z227" s="80" t="str">
        <f>'[2]Tier 1'!V227</f>
        <v>D</v>
      </c>
      <c r="AA227" s="80"/>
      <c r="AB227" s="80"/>
      <c r="AC227" s="80"/>
      <c r="AD227" s="81"/>
      <c r="AE227" s="85">
        <f>'[2]Tier 1'!W227</f>
        <v>1818</v>
      </c>
      <c r="AF227" s="86"/>
      <c r="AG227" s="86">
        <f>'[2]Tier 1'!X227</f>
        <v>1818</v>
      </c>
      <c r="AH227" s="86"/>
      <c r="AI227" s="86">
        <f>'[2]Tier 1'!Y227</f>
        <v>1818</v>
      </c>
      <c r="AJ227" s="86">
        <f t="shared" si="67"/>
        <v>1636.2</v>
      </c>
      <c r="AK227" s="86" t="e" vm="1">
        <f>VLOOKUP(A227,[1]_ScenarioData!$B$2:$FF$9999,-1,FALSE)</f>
        <v>#VALUE!</v>
      </c>
      <c r="AL227" s="87" t="e" vm="2">
        <f t="shared" si="68"/>
        <v>#VALUE!</v>
      </c>
      <c r="AM227" s="85">
        <f t="shared" si="77"/>
        <v>376</v>
      </c>
      <c r="AN227" s="92">
        <f t="shared" si="78"/>
        <v>0.20699999999999999</v>
      </c>
      <c r="AO227" s="80" t="str">
        <f t="shared" si="79"/>
        <v>OK</v>
      </c>
      <c r="AP227" s="86">
        <f t="shared" si="80"/>
        <v>407</v>
      </c>
      <c r="AQ227" s="92">
        <f t="shared" si="81"/>
        <v>0.224</v>
      </c>
      <c r="AR227" s="80" t="str">
        <f t="shared" si="82"/>
        <v>OK</v>
      </c>
      <c r="AS227" s="86">
        <f t="shared" si="83"/>
        <v>428</v>
      </c>
      <c r="AT227" s="92">
        <f t="shared" si="84"/>
        <v>0.23499999999999999</v>
      </c>
      <c r="AU227" s="93" t="str">
        <f t="shared" si="85"/>
        <v>OK</v>
      </c>
      <c r="AV227" s="86">
        <f t="shared" si="69"/>
        <v>0</v>
      </c>
      <c r="AW227" s="92" t="e" vm="2">
        <f t="shared" si="70"/>
        <v>#VALUE!</v>
      </c>
      <c r="AX227" s="94" t="e" vm="2">
        <f t="shared" si="71"/>
        <v>#VALUE!</v>
      </c>
      <c r="AY227" s="79"/>
      <c r="AZ227" s="80"/>
      <c r="BA227" s="84">
        <f t="shared" si="72"/>
        <v>0</v>
      </c>
      <c r="BB227" s="95">
        <f t="shared" si="73"/>
        <v>1</v>
      </c>
      <c r="BC227" s="96" t="e">
        <f>SUMIF(#REF!,#REF!, BB20:BB333)</f>
        <v>#REF!</v>
      </c>
      <c r="BD227" s="96">
        <f t="shared" si="74"/>
        <v>1</v>
      </c>
      <c r="BE227" s="96" t="e">
        <f>SUMIF(#REF!,#REF!, BD20:BD333)</f>
        <v>#REF!</v>
      </c>
      <c r="BF227" s="96">
        <f t="shared" si="75"/>
        <v>0</v>
      </c>
      <c r="BG227" s="96" t="e">
        <f>SUMIF(#REF!,#REF!, BF20:BF333)</f>
        <v>#REF!</v>
      </c>
      <c r="BH227" s="96" t="e" vm="2">
        <f t="shared" si="76"/>
        <v>#VALUE!</v>
      </c>
      <c r="BI227" s="97">
        <f>SUMIF(B20:B333, B227, BH20:BH333)</f>
        <v>0</v>
      </c>
      <c r="BJ227" s="98"/>
      <c r="BK227" s="99"/>
      <c r="BL227" s="100"/>
      <c r="BM227" s="100"/>
      <c r="BN227" s="100"/>
      <c r="BO227" s="100"/>
      <c r="BP227" s="100"/>
      <c r="BQ227" s="100"/>
      <c r="BR227" s="100"/>
      <c r="BS227" s="100"/>
      <c r="BT227" s="100"/>
      <c r="BU227" s="100"/>
      <c r="BV227" s="100"/>
      <c r="BW227" s="100"/>
      <c r="BX227" s="100"/>
      <c r="BY227" s="100"/>
      <c r="BZ227" s="100"/>
      <c r="CA227" s="100"/>
      <c r="CB227" s="100"/>
      <c r="CC227" s="100"/>
      <c r="CD227" s="101"/>
    </row>
    <row r="228" spans="1:82" x14ac:dyDescent="0.25">
      <c r="A228" s="102" t="s">
        <v>467</v>
      </c>
      <c r="B228" s="103"/>
      <c r="C228" s="104" t="s">
        <v>468</v>
      </c>
      <c r="D228" s="104" t="s">
        <v>432</v>
      </c>
      <c r="E228" s="105" t="s">
        <v>469</v>
      </c>
      <c r="F228" s="106" t="s">
        <v>104</v>
      </c>
      <c r="G228" s="107"/>
      <c r="H228" s="108" t="s">
        <v>104</v>
      </c>
      <c r="I228" s="106" t="s">
        <v>3</v>
      </c>
      <c r="J228" s="107" t="s">
        <v>5</v>
      </c>
      <c r="K228" s="109"/>
      <c r="L228" s="110"/>
      <c r="M228" s="111"/>
      <c r="N228" s="112">
        <v>4175</v>
      </c>
      <c r="O228" s="113">
        <v>4520</v>
      </c>
      <c r="P228" s="113">
        <v>4750</v>
      </c>
      <c r="Q228" s="114"/>
      <c r="R228" s="193">
        <v>0.09</v>
      </c>
      <c r="S228" s="112">
        <v>376</v>
      </c>
      <c r="T228" s="113">
        <v>407</v>
      </c>
      <c r="U228" s="113">
        <v>428</v>
      </c>
      <c r="V228" s="114">
        <f t="shared" si="66"/>
        <v>0</v>
      </c>
      <c r="W228" s="116"/>
      <c r="X228" s="117"/>
      <c r="Y228" s="118" t="s">
        <v>80</v>
      </c>
      <c r="Z228" s="107" t="str">
        <f>'[2]Tier 1'!V228</f>
        <v>D</v>
      </c>
      <c r="AA228" s="107"/>
      <c r="AB228" s="107"/>
      <c r="AC228" s="107"/>
      <c r="AD228" s="108"/>
      <c r="AE228" s="112">
        <f>'[2]Tier 1'!W228</f>
        <v>1818</v>
      </c>
      <c r="AF228" s="113"/>
      <c r="AG228" s="113">
        <f>'[2]Tier 1'!X228</f>
        <v>1818</v>
      </c>
      <c r="AH228" s="113"/>
      <c r="AI228" s="113">
        <f>'[2]Tier 1'!Y228</f>
        <v>1818</v>
      </c>
      <c r="AJ228" s="113">
        <f t="shared" si="67"/>
        <v>1636.2</v>
      </c>
      <c r="AK228" s="113" t="e">
        <f>VLOOKUP(A228,[1]_ScenarioData!$B$2:$FF$9999,-1,FALSE)</f>
        <v>#N/A</v>
      </c>
      <c r="AL228" s="114" t="e">
        <f t="shared" si="68"/>
        <v>#N/A</v>
      </c>
      <c r="AM228" s="112">
        <f t="shared" si="77"/>
        <v>376</v>
      </c>
      <c r="AN228" s="119">
        <f t="shared" si="78"/>
        <v>0.20699999999999999</v>
      </c>
      <c r="AO228" s="107" t="str">
        <f t="shared" si="79"/>
        <v>OK</v>
      </c>
      <c r="AP228" s="113">
        <f t="shared" si="80"/>
        <v>407</v>
      </c>
      <c r="AQ228" s="119">
        <f t="shared" si="81"/>
        <v>0.224</v>
      </c>
      <c r="AR228" s="107" t="str">
        <f t="shared" si="82"/>
        <v>OK</v>
      </c>
      <c r="AS228" s="113">
        <f t="shared" si="83"/>
        <v>428</v>
      </c>
      <c r="AT228" s="119">
        <f t="shared" si="84"/>
        <v>0.23499999999999999</v>
      </c>
      <c r="AU228" s="120" t="str">
        <f t="shared" si="85"/>
        <v>OK</v>
      </c>
      <c r="AV228" s="113">
        <f t="shared" si="69"/>
        <v>0</v>
      </c>
      <c r="AW228" s="119" t="e">
        <f t="shared" si="70"/>
        <v>#N/A</v>
      </c>
      <c r="AX228" s="121" t="e">
        <f t="shared" si="71"/>
        <v>#N/A</v>
      </c>
      <c r="AY228" s="106"/>
      <c r="AZ228" s="107"/>
      <c r="BA228" s="111">
        <f t="shared" si="72"/>
        <v>0</v>
      </c>
      <c r="BB228" s="122">
        <f t="shared" si="73"/>
        <v>1</v>
      </c>
      <c r="BC228" s="123" t="e">
        <f>SUMIF(#REF!,#REF!, BB20:BB333)</f>
        <v>#REF!</v>
      </c>
      <c r="BD228" s="123">
        <f t="shared" si="74"/>
        <v>1</v>
      </c>
      <c r="BE228" s="123" t="e">
        <f>SUMIF(#REF!,#REF!, BD20:BD333)</f>
        <v>#REF!</v>
      </c>
      <c r="BF228" s="123">
        <f t="shared" si="75"/>
        <v>0</v>
      </c>
      <c r="BG228" s="123" t="e">
        <f>SUMIF(#REF!,#REF!, BF20:BF333)</f>
        <v>#REF!</v>
      </c>
      <c r="BH228" s="123" t="e">
        <f t="shared" si="76"/>
        <v>#N/A</v>
      </c>
      <c r="BI228" s="124">
        <f>SUMIF(B20:B333, B228, BH20:BH333)</f>
        <v>0</v>
      </c>
      <c r="BJ228" s="125"/>
      <c r="BK228" s="99"/>
      <c r="BL228" s="100"/>
      <c r="BM228" s="100"/>
      <c r="BN228" s="100"/>
      <c r="BO228" s="100"/>
      <c r="BP228" s="100"/>
      <c r="BQ228" s="100"/>
      <c r="BR228" s="100"/>
      <c r="BS228" s="100"/>
      <c r="BT228" s="100"/>
      <c r="BU228" s="100"/>
      <c r="BV228" s="100"/>
      <c r="BW228" s="100"/>
      <c r="BX228" s="100"/>
      <c r="BY228" s="100"/>
      <c r="BZ228" s="100"/>
      <c r="CA228" s="100"/>
      <c r="CB228" s="100"/>
      <c r="CC228" s="100"/>
      <c r="CD228" s="101"/>
    </row>
    <row r="229" spans="1:82" x14ac:dyDescent="0.25">
      <c r="A229" s="75" t="s">
        <v>470</v>
      </c>
      <c r="B229" s="76"/>
      <c r="C229" s="77" t="s">
        <v>468</v>
      </c>
      <c r="D229" s="77" t="s">
        <v>469</v>
      </c>
      <c r="E229" s="78" t="s">
        <v>471</v>
      </c>
      <c r="F229" s="79" t="s">
        <v>104</v>
      </c>
      <c r="G229" s="80"/>
      <c r="H229" s="81" t="s">
        <v>109</v>
      </c>
      <c r="I229" s="79" t="s">
        <v>3</v>
      </c>
      <c r="J229" s="80" t="s">
        <v>5</v>
      </c>
      <c r="K229" s="82"/>
      <c r="L229" s="83"/>
      <c r="M229" s="84"/>
      <c r="N229" s="85">
        <v>4175</v>
      </c>
      <c r="O229" s="86">
        <v>4520</v>
      </c>
      <c r="P229" s="86">
        <v>4750</v>
      </c>
      <c r="Q229" s="87"/>
      <c r="R229" s="192">
        <v>0.09</v>
      </c>
      <c r="S229" s="85">
        <v>376</v>
      </c>
      <c r="T229" s="86">
        <v>407</v>
      </c>
      <c r="U229" s="86">
        <v>428</v>
      </c>
      <c r="V229" s="87">
        <f t="shared" si="66"/>
        <v>0</v>
      </c>
      <c r="W229" s="89"/>
      <c r="X229" s="90"/>
      <c r="Y229" s="91" t="s">
        <v>80</v>
      </c>
      <c r="Z229" s="80" t="str">
        <f>'[2]Tier 1'!V229</f>
        <v>D</v>
      </c>
      <c r="AA229" s="80"/>
      <c r="AB229" s="80"/>
      <c r="AC229" s="80"/>
      <c r="AD229" s="81"/>
      <c r="AE229" s="85">
        <f>'[2]Tier 1'!W229</f>
        <v>1818</v>
      </c>
      <c r="AF229" s="86"/>
      <c r="AG229" s="86">
        <f>'[2]Tier 1'!X229</f>
        <v>1818</v>
      </c>
      <c r="AH229" s="86"/>
      <c r="AI229" s="86">
        <f>'[2]Tier 1'!Y229</f>
        <v>1818</v>
      </c>
      <c r="AJ229" s="86">
        <f t="shared" si="67"/>
        <v>1636.2</v>
      </c>
      <c r="AK229" s="86" t="e">
        <f>VLOOKUP(A229,[1]_ScenarioData!$B$2:$FF$9999,-1,FALSE)</f>
        <v>#N/A</v>
      </c>
      <c r="AL229" s="87" t="e">
        <f t="shared" si="68"/>
        <v>#N/A</v>
      </c>
      <c r="AM229" s="85">
        <f t="shared" si="77"/>
        <v>376</v>
      </c>
      <c r="AN229" s="92">
        <f t="shared" si="78"/>
        <v>0.20699999999999999</v>
      </c>
      <c r="AO229" s="80" t="str">
        <f t="shared" si="79"/>
        <v>OK</v>
      </c>
      <c r="AP229" s="86">
        <f t="shared" si="80"/>
        <v>407</v>
      </c>
      <c r="AQ229" s="92">
        <f t="shared" si="81"/>
        <v>0.224</v>
      </c>
      <c r="AR229" s="80" t="str">
        <f t="shared" si="82"/>
        <v>OK</v>
      </c>
      <c r="AS229" s="86">
        <f t="shared" si="83"/>
        <v>428</v>
      </c>
      <c r="AT229" s="92">
        <f t="shared" si="84"/>
        <v>0.23499999999999999</v>
      </c>
      <c r="AU229" s="93" t="str">
        <f t="shared" si="85"/>
        <v>OK</v>
      </c>
      <c r="AV229" s="86">
        <f t="shared" si="69"/>
        <v>0</v>
      </c>
      <c r="AW229" s="92" t="e">
        <f t="shared" si="70"/>
        <v>#N/A</v>
      </c>
      <c r="AX229" s="94" t="e">
        <f t="shared" si="71"/>
        <v>#N/A</v>
      </c>
      <c r="AY229" s="79"/>
      <c r="AZ229" s="80"/>
      <c r="BA229" s="84">
        <f t="shared" si="72"/>
        <v>0</v>
      </c>
      <c r="BB229" s="95">
        <f t="shared" si="73"/>
        <v>1</v>
      </c>
      <c r="BC229" s="96" t="e">
        <f>SUMIF(#REF!,#REF!, BB20:BB333)</f>
        <v>#REF!</v>
      </c>
      <c r="BD229" s="96">
        <f t="shared" si="74"/>
        <v>1</v>
      </c>
      <c r="BE229" s="96" t="e">
        <f>SUMIF(#REF!,#REF!, BD20:BD333)</f>
        <v>#REF!</v>
      </c>
      <c r="BF229" s="96">
        <f t="shared" si="75"/>
        <v>0</v>
      </c>
      <c r="BG229" s="96" t="e">
        <f>SUMIF(#REF!,#REF!, BF20:BF333)</f>
        <v>#REF!</v>
      </c>
      <c r="BH229" s="96" t="e">
        <f t="shared" si="76"/>
        <v>#N/A</v>
      </c>
      <c r="BI229" s="97">
        <f>SUMIF(B20:B333, B229, BH20:BH333)</f>
        <v>0</v>
      </c>
      <c r="BJ229" s="98"/>
      <c r="BK229" s="99"/>
      <c r="BL229" s="100"/>
      <c r="BM229" s="100"/>
      <c r="BN229" s="100"/>
      <c r="BO229" s="100"/>
      <c r="BP229" s="100"/>
      <c r="BQ229" s="100"/>
      <c r="BR229" s="100"/>
      <c r="BS229" s="100"/>
      <c r="BT229" s="100"/>
      <c r="BU229" s="100"/>
      <c r="BV229" s="100"/>
      <c r="BW229" s="100"/>
      <c r="BX229" s="100"/>
      <c r="BY229" s="100"/>
      <c r="BZ229" s="100"/>
      <c r="CA229" s="100"/>
      <c r="CB229" s="100"/>
      <c r="CC229" s="100"/>
      <c r="CD229" s="101"/>
    </row>
    <row r="230" spans="1:82" x14ac:dyDescent="0.25">
      <c r="A230" s="102" t="s">
        <v>472</v>
      </c>
      <c r="B230" s="103"/>
      <c r="C230" s="104" t="s">
        <v>468</v>
      </c>
      <c r="D230" s="104" t="s">
        <v>471</v>
      </c>
      <c r="E230" s="105" t="s">
        <v>300</v>
      </c>
      <c r="F230" s="106" t="s">
        <v>104</v>
      </c>
      <c r="G230" s="107"/>
      <c r="H230" s="108" t="s">
        <v>109</v>
      </c>
      <c r="I230" s="106" t="s">
        <v>3</v>
      </c>
      <c r="J230" s="107" t="s">
        <v>5</v>
      </c>
      <c r="K230" s="109"/>
      <c r="L230" s="110"/>
      <c r="M230" s="111"/>
      <c r="N230" s="112">
        <v>4175</v>
      </c>
      <c r="O230" s="113">
        <v>4520</v>
      </c>
      <c r="P230" s="113">
        <v>4750</v>
      </c>
      <c r="Q230" s="114"/>
      <c r="R230" s="193">
        <v>0.09</v>
      </c>
      <c r="S230" s="112">
        <v>376</v>
      </c>
      <c r="T230" s="113">
        <v>407</v>
      </c>
      <c r="U230" s="113">
        <v>428</v>
      </c>
      <c r="V230" s="114">
        <f t="shared" si="66"/>
        <v>0</v>
      </c>
      <c r="W230" s="116"/>
      <c r="X230" s="117"/>
      <c r="Y230" s="118" t="s">
        <v>80</v>
      </c>
      <c r="Z230" s="107" t="str">
        <f>'[2]Tier 1'!V230</f>
        <v>D</v>
      </c>
      <c r="AA230" s="107"/>
      <c r="AB230" s="107"/>
      <c r="AC230" s="107"/>
      <c r="AD230" s="108"/>
      <c r="AE230" s="112">
        <f>'[2]Tier 1'!W230</f>
        <v>1818</v>
      </c>
      <c r="AF230" s="113"/>
      <c r="AG230" s="113">
        <f>'[2]Tier 1'!X230</f>
        <v>1818</v>
      </c>
      <c r="AH230" s="113"/>
      <c r="AI230" s="113">
        <f>'[2]Tier 1'!Y230</f>
        <v>1818</v>
      </c>
      <c r="AJ230" s="113">
        <f t="shared" si="67"/>
        <v>1636.2</v>
      </c>
      <c r="AK230" s="113" t="e" vm="1">
        <f>VLOOKUP(A230,[1]_ScenarioData!$B$2:$FF$9999,-1,FALSE)</f>
        <v>#VALUE!</v>
      </c>
      <c r="AL230" s="114" t="e" vm="2">
        <f t="shared" si="68"/>
        <v>#VALUE!</v>
      </c>
      <c r="AM230" s="112">
        <f t="shared" si="77"/>
        <v>376</v>
      </c>
      <c r="AN230" s="119">
        <f t="shared" si="78"/>
        <v>0.20699999999999999</v>
      </c>
      <c r="AO230" s="107" t="str">
        <f t="shared" si="79"/>
        <v>OK</v>
      </c>
      <c r="AP230" s="113">
        <f t="shared" si="80"/>
        <v>407</v>
      </c>
      <c r="AQ230" s="119">
        <f t="shared" si="81"/>
        <v>0.224</v>
      </c>
      <c r="AR230" s="107" t="str">
        <f t="shared" si="82"/>
        <v>OK</v>
      </c>
      <c r="AS230" s="113">
        <f t="shared" si="83"/>
        <v>428</v>
      </c>
      <c r="AT230" s="119">
        <f t="shared" si="84"/>
        <v>0.23499999999999999</v>
      </c>
      <c r="AU230" s="120" t="str">
        <f t="shared" si="85"/>
        <v>OK</v>
      </c>
      <c r="AV230" s="113">
        <f t="shared" si="69"/>
        <v>0</v>
      </c>
      <c r="AW230" s="119" t="e" vm="2">
        <f t="shared" si="70"/>
        <v>#VALUE!</v>
      </c>
      <c r="AX230" s="121" t="e" vm="2">
        <f t="shared" si="71"/>
        <v>#VALUE!</v>
      </c>
      <c r="AY230" s="106"/>
      <c r="AZ230" s="107"/>
      <c r="BA230" s="111">
        <f t="shared" si="72"/>
        <v>0</v>
      </c>
      <c r="BB230" s="122">
        <f t="shared" si="73"/>
        <v>1</v>
      </c>
      <c r="BC230" s="123" t="e">
        <f>SUMIF(#REF!,#REF!, BB20:BB333)</f>
        <v>#REF!</v>
      </c>
      <c r="BD230" s="123">
        <f t="shared" si="74"/>
        <v>1</v>
      </c>
      <c r="BE230" s="123" t="e">
        <f>SUMIF(#REF!,#REF!, BD20:BD333)</f>
        <v>#REF!</v>
      </c>
      <c r="BF230" s="123">
        <f t="shared" si="75"/>
        <v>0</v>
      </c>
      <c r="BG230" s="123" t="e">
        <f>SUMIF(#REF!,#REF!, BF20:BF333)</f>
        <v>#REF!</v>
      </c>
      <c r="BH230" s="123" t="e" vm="2">
        <f t="shared" si="76"/>
        <v>#VALUE!</v>
      </c>
      <c r="BI230" s="124">
        <f>SUMIF(B20:B333, B230, BH20:BH333)</f>
        <v>0</v>
      </c>
      <c r="BJ230" s="125"/>
      <c r="BK230" s="99"/>
      <c r="BL230" s="100"/>
      <c r="BM230" s="100"/>
      <c r="BN230" s="100"/>
      <c r="BO230" s="100"/>
      <c r="BP230" s="100"/>
      <c r="BQ230" s="100"/>
      <c r="BR230" s="100"/>
      <c r="BS230" s="100"/>
      <c r="BT230" s="100"/>
      <c r="BU230" s="100"/>
      <c r="BV230" s="100"/>
      <c r="BW230" s="100"/>
      <c r="BX230" s="100"/>
      <c r="BY230" s="100"/>
      <c r="BZ230" s="100"/>
      <c r="CA230" s="100"/>
      <c r="CB230" s="100"/>
      <c r="CC230" s="100"/>
      <c r="CD230" s="101"/>
    </row>
    <row r="231" spans="1:82" x14ac:dyDescent="0.25">
      <c r="A231" s="75" t="s">
        <v>473</v>
      </c>
      <c r="B231" s="76"/>
      <c r="C231" s="77" t="s">
        <v>113</v>
      </c>
      <c r="D231" s="77" t="s">
        <v>112</v>
      </c>
      <c r="E231" s="78" t="s">
        <v>111</v>
      </c>
      <c r="F231" s="79" t="s">
        <v>109</v>
      </c>
      <c r="G231" s="80"/>
      <c r="H231" s="81" t="s">
        <v>109</v>
      </c>
      <c r="I231" s="79" t="s">
        <v>3</v>
      </c>
      <c r="J231" s="80" t="s">
        <v>5</v>
      </c>
      <c r="K231" s="82"/>
      <c r="L231" s="83"/>
      <c r="M231" s="84"/>
      <c r="N231" s="85">
        <v>4175</v>
      </c>
      <c r="O231" s="86">
        <v>4520</v>
      </c>
      <c r="P231" s="86">
        <v>4750</v>
      </c>
      <c r="Q231" s="87"/>
      <c r="R231" s="192">
        <v>0.09</v>
      </c>
      <c r="S231" s="85">
        <v>376</v>
      </c>
      <c r="T231" s="86">
        <v>407</v>
      </c>
      <c r="U231" s="86">
        <v>428</v>
      </c>
      <c r="V231" s="87">
        <f t="shared" si="66"/>
        <v>0</v>
      </c>
      <c r="W231" s="89"/>
      <c r="X231" s="90"/>
      <c r="Y231" s="91" t="s">
        <v>80</v>
      </c>
      <c r="Z231" s="80" t="str">
        <f>'[2]Tier 1'!V231</f>
        <v>D</v>
      </c>
      <c r="AA231" s="80"/>
      <c r="AB231" s="80"/>
      <c r="AC231" s="80"/>
      <c r="AD231" s="81"/>
      <c r="AE231" s="85">
        <f>'[2]Tier 1'!W231</f>
        <v>2628</v>
      </c>
      <c r="AF231" s="86"/>
      <c r="AG231" s="86">
        <f>'[2]Tier 1'!X231</f>
        <v>2628</v>
      </c>
      <c r="AH231" s="86"/>
      <c r="AI231" s="86">
        <f>'[2]Tier 1'!Y231</f>
        <v>2628</v>
      </c>
      <c r="AJ231" s="86">
        <f t="shared" si="67"/>
        <v>2365.2000000000003</v>
      </c>
      <c r="AK231" s="86" t="e">
        <f>VLOOKUP(A231,[1]_ScenarioData!$B$2:$FF$9999,-1,FALSE)</f>
        <v>#N/A</v>
      </c>
      <c r="AL231" s="87" t="e">
        <f t="shared" si="68"/>
        <v>#N/A</v>
      </c>
      <c r="AM231" s="85">
        <f t="shared" si="77"/>
        <v>376</v>
      </c>
      <c r="AN231" s="92">
        <f t="shared" si="78"/>
        <v>0.14299999999999999</v>
      </c>
      <c r="AO231" s="80" t="str">
        <f t="shared" si="79"/>
        <v>OK</v>
      </c>
      <c r="AP231" s="86">
        <f t="shared" si="80"/>
        <v>407</v>
      </c>
      <c r="AQ231" s="92">
        <f t="shared" si="81"/>
        <v>0.155</v>
      </c>
      <c r="AR231" s="80" t="str">
        <f t="shared" si="82"/>
        <v>OK</v>
      </c>
      <c r="AS231" s="86">
        <f t="shared" si="83"/>
        <v>428</v>
      </c>
      <c r="AT231" s="92">
        <f t="shared" si="84"/>
        <v>0.16300000000000001</v>
      </c>
      <c r="AU231" s="93" t="str">
        <f t="shared" si="85"/>
        <v>OK</v>
      </c>
      <c r="AV231" s="86">
        <f t="shared" si="69"/>
        <v>0</v>
      </c>
      <c r="AW231" s="92" t="e">
        <f t="shared" si="70"/>
        <v>#N/A</v>
      </c>
      <c r="AX231" s="94" t="e">
        <f t="shared" si="71"/>
        <v>#N/A</v>
      </c>
      <c r="AY231" s="79"/>
      <c r="AZ231" s="80"/>
      <c r="BA231" s="84">
        <f t="shared" si="72"/>
        <v>0</v>
      </c>
      <c r="BB231" s="95">
        <f t="shared" si="73"/>
        <v>1</v>
      </c>
      <c r="BC231" s="96" t="e">
        <f>SUMIF(#REF!,#REF!, BB20:BB333)</f>
        <v>#REF!</v>
      </c>
      <c r="BD231" s="96">
        <f t="shared" si="74"/>
        <v>1</v>
      </c>
      <c r="BE231" s="96" t="e">
        <f>SUMIF(#REF!,#REF!, BD20:BD333)</f>
        <v>#REF!</v>
      </c>
      <c r="BF231" s="96">
        <f t="shared" si="75"/>
        <v>0</v>
      </c>
      <c r="BG231" s="96" t="e">
        <f>SUMIF(#REF!,#REF!, BF20:BF333)</f>
        <v>#REF!</v>
      </c>
      <c r="BH231" s="96" t="e">
        <f t="shared" si="76"/>
        <v>#N/A</v>
      </c>
      <c r="BI231" s="97">
        <f>SUMIF(B20:B333, B231, BH20:BH333)</f>
        <v>0</v>
      </c>
      <c r="BJ231" s="98"/>
      <c r="BK231" s="99"/>
      <c r="BL231" s="100"/>
      <c r="BM231" s="100"/>
      <c r="BN231" s="100"/>
      <c r="BO231" s="100"/>
      <c r="BP231" s="100"/>
      <c r="BQ231" s="100"/>
      <c r="BR231" s="100"/>
      <c r="BS231" s="100"/>
      <c r="BT231" s="100"/>
      <c r="BU231" s="100"/>
      <c r="BV231" s="100"/>
      <c r="BW231" s="100"/>
      <c r="BX231" s="100"/>
      <c r="BY231" s="100"/>
      <c r="BZ231" s="100"/>
      <c r="CA231" s="100"/>
      <c r="CB231" s="100"/>
      <c r="CC231" s="100"/>
      <c r="CD231" s="101"/>
    </row>
    <row r="232" spans="1:82" x14ac:dyDescent="0.25">
      <c r="A232" s="102" t="s">
        <v>474</v>
      </c>
      <c r="B232" s="103"/>
      <c r="C232" s="104" t="s">
        <v>112</v>
      </c>
      <c r="D232" s="104" t="s">
        <v>475</v>
      </c>
      <c r="E232" s="105" t="s">
        <v>476</v>
      </c>
      <c r="F232" s="106" t="s">
        <v>109</v>
      </c>
      <c r="G232" s="107"/>
      <c r="H232" s="108" t="s">
        <v>104</v>
      </c>
      <c r="I232" s="106" t="s">
        <v>3</v>
      </c>
      <c r="J232" s="107" t="s">
        <v>5</v>
      </c>
      <c r="K232" s="109"/>
      <c r="L232" s="110"/>
      <c r="M232" s="111"/>
      <c r="N232" s="112">
        <v>21534</v>
      </c>
      <c r="O232" s="113">
        <v>22852</v>
      </c>
      <c r="P232" s="113">
        <v>23775</v>
      </c>
      <c r="Q232" s="114"/>
      <c r="R232" s="193">
        <v>0.09</v>
      </c>
      <c r="S232" s="112">
        <v>1938</v>
      </c>
      <c r="T232" s="113">
        <v>2057</v>
      </c>
      <c r="U232" s="113">
        <v>2140</v>
      </c>
      <c r="V232" s="114">
        <f t="shared" si="66"/>
        <v>0</v>
      </c>
      <c r="W232" s="116"/>
      <c r="X232" s="117"/>
      <c r="Y232" s="118" t="s">
        <v>80</v>
      </c>
      <c r="Z232" s="107" t="str">
        <f>'[2]Tier 1'!V232</f>
        <v>D</v>
      </c>
      <c r="AA232" s="107"/>
      <c r="AB232" s="107"/>
      <c r="AC232" s="107"/>
      <c r="AD232" s="108"/>
      <c r="AE232" s="112">
        <f>'[2]Tier 1'!W232</f>
        <v>3222</v>
      </c>
      <c r="AF232" s="113"/>
      <c r="AG232" s="113">
        <f>'[2]Tier 1'!X232</f>
        <v>3222</v>
      </c>
      <c r="AH232" s="113"/>
      <c r="AI232" s="113">
        <f>'[2]Tier 1'!Y232</f>
        <v>3222</v>
      </c>
      <c r="AJ232" s="113">
        <f t="shared" si="67"/>
        <v>2899.8</v>
      </c>
      <c r="AK232" s="113" t="e" vm="1">
        <f>VLOOKUP(A232,[1]_ScenarioData!$B$2:$FF$9999,-1,FALSE)</f>
        <v>#VALUE!</v>
      </c>
      <c r="AL232" s="114" t="e" vm="2">
        <f t="shared" si="68"/>
        <v>#VALUE!</v>
      </c>
      <c r="AM232" s="112">
        <f t="shared" si="77"/>
        <v>1938</v>
      </c>
      <c r="AN232" s="119">
        <f t="shared" si="78"/>
        <v>0.60099999999999998</v>
      </c>
      <c r="AO232" s="107" t="str">
        <f t="shared" si="79"/>
        <v>OK</v>
      </c>
      <c r="AP232" s="113">
        <f t="shared" si="80"/>
        <v>2057</v>
      </c>
      <c r="AQ232" s="119">
        <f t="shared" si="81"/>
        <v>0.63800000000000001</v>
      </c>
      <c r="AR232" s="107" t="str">
        <f t="shared" si="82"/>
        <v>OK</v>
      </c>
      <c r="AS232" s="113">
        <f t="shared" si="83"/>
        <v>2140</v>
      </c>
      <c r="AT232" s="119">
        <f t="shared" si="84"/>
        <v>0.66400000000000003</v>
      </c>
      <c r="AU232" s="120" t="str">
        <f t="shared" si="85"/>
        <v>OK</v>
      </c>
      <c r="AV232" s="113">
        <f t="shared" si="69"/>
        <v>0</v>
      </c>
      <c r="AW232" s="119" t="e" vm="2">
        <f t="shared" si="70"/>
        <v>#VALUE!</v>
      </c>
      <c r="AX232" s="121" t="e" vm="2">
        <f t="shared" si="71"/>
        <v>#VALUE!</v>
      </c>
      <c r="AY232" s="106"/>
      <c r="AZ232" s="107"/>
      <c r="BA232" s="111">
        <f t="shared" si="72"/>
        <v>0</v>
      </c>
      <c r="BB232" s="122">
        <f t="shared" si="73"/>
        <v>1</v>
      </c>
      <c r="BC232" s="123" t="e">
        <f>SUMIF(#REF!,#REF!, BB20:BB333)</f>
        <v>#REF!</v>
      </c>
      <c r="BD232" s="123">
        <f t="shared" si="74"/>
        <v>1</v>
      </c>
      <c r="BE232" s="123" t="e">
        <f>SUMIF(#REF!,#REF!, BD20:BD333)</f>
        <v>#REF!</v>
      </c>
      <c r="BF232" s="123">
        <f t="shared" si="75"/>
        <v>0</v>
      </c>
      <c r="BG232" s="123" t="e">
        <f>SUMIF(#REF!,#REF!, BF20:BF333)</f>
        <v>#REF!</v>
      </c>
      <c r="BH232" s="123" t="e" vm="2">
        <f t="shared" si="76"/>
        <v>#VALUE!</v>
      </c>
      <c r="BI232" s="124">
        <f>SUMIF(B20:B333, B232, BH20:BH333)</f>
        <v>0</v>
      </c>
      <c r="BJ232" s="125"/>
      <c r="BK232" s="99"/>
      <c r="BL232" s="100"/>
      <c r="BM232" s="100"/>
      <c r="BN232" s="100"/>
      <c r="BO232" s="100"/>
      <c r="BP232" s="100"/>
      <c r="BQ232" s="100"/>
      <c r="BR232" s="100"/>
      <c r="BS232" s="100"/>
      <c r="BT232" s="100"/>
      <c r="BU232" s="100"/>
      <c r="BV232" s="100"/>
      <c r="BW232" s="100"/>
      <c r="BX232" s="100"/>
      <c r="BY232" s="100"/>
      <c r="BZ232" s="100"/>
      <c r="CA232" s="100"/>
      <c r="CB232" s="100"/>
      <c r="CC232" s="100"/>
      <c r="CD232" s="101"/>
    </row>
    <row r="233" spans="1:82" x14ac:dyDescent="0.25">
      <c r="A233" s="75" t="s">
        <v>477</v>
      </c>
      <c r="B233" s="76"/>
      <c r="C233" s="77" t="s">
        <v>112</v>
      </c>
      <c r="D233" s="77" t="s">
        <v>476</v>
      </c>
      <c r="E233" s="78" t="s">
        <v>478</v>
      </c>
      <c r="F233" s="79" t="s">
        <v>109</v>
      </c>
      <c r="G233" s="80"/>
      <c r="H233" s="81" t="s">
        <v>104</v>
      </c>
      <c r="I233" s="79" t="s">
        <v>3</v>
      </c>
      <c r="J233" s="80" t="s">
        <v>5</v>
      </c>
      <c r="K233" s="82"/>
      <c r="L233" s="83"/>
      <c r="M233" s="84"/>
      <c r="N233" s="85">
        <v>21534</v>
      </c>
      <c r="O233" s="86">
        <v>22852</v>
      </c>
      <c r="P233" s="86">
        <v>23775</v>
      </c>
      <c r="Q233" s="87"/>
      <c r="R233" s="192">
        <v>0.09</v>
      </c>
      <c r="S233" s="85">
        <v>1938</v>
      </c>
      <c r="T233" s="86">
        <v>2057</v>
      </c>
      <c r="U233" s="86">
        <v>2140</v>
      </c>
      <c r="V233" s="87">
        <f t="shared" si="66"/>
        <v>0</v>
      </c>
      <c r="W233" s="89"/>
      <c r="X233" s="90"/>
      <c r="Y233" s="91" t="s">
        <v>80</v>
      </c>
      <c r="Z233" s="80" t="str">
        <f>'[2]Tier 1'!V233</f>
        <v>D</v>
      </c>
      <c r="AA233" s="80"/>
      <c r="AB233" s="80"/>
      <c r="AC233" s="80"/>
      <c r="AD233" s="81"/>
      <c r="AE233" s="85">
        <f>'[2]Tier 1'!W233</f>
        <v>3222</v>
      </c>
      <c r="AF233" s="86"/>
      <c r="AG233" s="86">
        <f>'[2]Tier 1'!X233</f>
        <v>3222</v>
      </c>
      <c r="AH233" s="86"/>
      <c r="AI233" s="86">
        <f>'[2]Tier 1'!Y233</f>
        <v>3222</v>
      </c>
      <c r="AJ233" s="86">
        <f t="shared" si="67"/>
        <v>2899.8</v>
      </c>
      <c r="AK233" s="86" t="e" vm="1">
        <f>VLOOKUP(A233,[1]_ScenarioData!$B$2:$FF$9999,-1,FALSE)</f>
        <v>#VALUE!</v>
      </c>
      <c r="AL233" s="87" t="e" vm="2">
        <f t="shared" si="68"/>
        <v>#VALUE!</v>
      </c>
      <c r="AM233" s="85">
        <f t="shared" si="77"/>
        <v>1938</v>
      </c>
      <c r="AN233" s="92">
        <f t="shared" si="78"/>
        <v>0.60099999999999998</v>
      </c>
      <c r="AO233" s="80" t="str">
        <f t="shared" si="79"/>
        <v>OK</v>
      </c>
      <c r="AP233" s="86">
        <f t="shared" si="80"/>
        <v>2057</v>
      </c>
      <c r="AQ233" s="92">
        <f t="shared" si="81"/>
        <v>0.63800000000000001</v>
      </c>
      <c r="AR233" s="80" t="str">
        <f t="shared" si="82"/>
        <v>OK</v>
      </c>
      <c r="AS233" s="86">
        <f t="shared" si="83"/>
        <v>2140</v>
      </c>
      <c r="AT233" s="92">
        <f t="shared" si="84"/>
        <v>0.66400000000000003</v>
      </c>
      <c r="AU233" s="93" t="str">
        <f t="shared" si="85"/>
        <v>OK</v>
      </c>
      <c r="AV233" s="86">
        <f t="shared" si="69"/>
        <v>0</v>
      </c>
      <c r="AW233" s="92" t="e" vm="2">
        <f t="shared" si="70"/>
        <v>#VALUE!</v>
      </c>
      <c r="AX233" s="94" t="e" vm="2">
        <f t="shared" si="71"/>
        <v>#VALUE!</v>
      </c>
      <c r="AY233" s="79"/>
      <c r="AZ233" s="80"/>
      <c r="BA233" s="84">
        <f t="shared" si="72"/>
        <v>0</v>
      </c>
      <c r="BB233" s="95">
        <f t="shared" si="73"/>
        <v>1</v>
      </c>
      <c r="BC233" s="96" t="e">
        <f>SUMIF(#REF!,#REF!, BB20:BB333)</f>
        <v>#REF!</v>
      </c>
      <c r="BD233" s="96">
        <f t="shared" si="74"/>
        <v>1</v>
      </c>
      <c r="BE233" s="96" t="e">
        <f>SUMIF(#REF!,#REF!, BD20:BD333)</f>
        <v>#REF!</v>
      </c>
      <c r="BF233" s="96">
        <f t="shared" si="75"/>
        <v>0</v>
      </c>
      <c r="BG233" s="96" t="e">
        <f>SUMIF(#REF!,#REF!, BF20:BF333)</f>
        <v>#REF!</v>
      </c>
      <c r="BH233" s="96" t="e" vm="2">
        <f t="shared" si="76"/>
        <v>#VALUE!</v>
      </c>
      <c r="BI233" s="97">
        <f>SUMIF(B20:B333, B233, BH20:BH333)</f>
        <v>0</v>
      </c>
      <c r="BJ233" s="98"/>
      <c r="BK233" s="99"/>
      <c r="BL233" s="100"/>
      <c r="BM233" s="100"/>
      <c r="BN233" s="100"/>
      <c r="BO233" s="100"/>
      <c r="BP233" s="100"/>
      <c r="BQ233" s="100"/>
      <c r="BR233" s="100"/>
      <c r="BS233" s="100"/>
      <c r="BT233" s="100"/>
      <c r="BU233" s="100"/>
      <c r="BV233" s="100"/>
      <c r="BW233" s="100"/>
      <c r="BX233" s="100"/>
      <c r="BY233" s="100"/>
      <c r="BZ233" s="100"/>
      <c r="CA233" s="100"/>
      <c r="CB233" s="100"/>
      <c r="CC233" s="100"/>
      <c r="CD233" s="101"/>
    </row>
    <row r="234" spans="1:82" x14ac:dyDescent="0.25">
      <c r="A234" s="102" t="s">
        <v>479</v>
      </c>
      <c r="B234" s="103"/>
      <c r="C234" s="104" t="s">
        <v>112</v>
      </c>
      <c r="D234" s="104" t="s">
        <v>478</v>
      </c>
      <c r="E234" s="105" t="s">
        <v>480</v>
      </c>
      <c r="F234" s="106" t="s">
        <v>104</v>
      </c>
      <c r="G234" s="107"/>
      <c r="H234" s="108" t="s">
        <v>104</v>
      </c>
      <c r="I234" s="106" t="s">
        <v>5</v>
      </c>
      <c r="J234" s="107" t="s">
        <v>5</v>
      </c>
      <c r="K234" s="109"/>
      <c r="L234" s="110"/>
      <c r="M234" s="111"/>
      <c r="N234" s="112">
        <v>25433</v>
      </c>
      <c r="O234" s="113">
        <v>28733</v>
      </c>
      <c r="P234" s="113">
        <v>30933</v>
      </c>
      <c r="Q234" s="114"/>
      <c r="R234" s="193">
        <v>0.09</v>
      </c>
      <c r="S234" s="112">
        <v>2289</v>
      </c>
      <c r="T234" s="113">
        <v>2586</v>
      </c>
      <c r="U234" s="113">
        <v>2784</v>
      </c>
      <c r="V234" s="114">
        <f t="shared" si="66"/>
        <v>0</v>
      </c>
      <c r="W234" s="116"/>
      <c r="X234" s="117"/>
      <c r="Y234" s="118" t="s">
        <v>80</v>
      </c>
      <c r="Z234" s="107" t="str">
        <f>'[2]Tier 1'!V234</f>
        <v>D</v>
      </c>
      <c r="AA234" s="107"/>
      <c r="AB234" s="107"/>
      <c r="AC234" s="107"/>
      <c r="AD234" s="108"/>
      <c r="AE234" s="112">
        <f>'[2]Tier 1'!W234</f>
        <v>1440</v>
      </c>
      <c r="AF234" s="113"/>
      <c r="AG234" s="113">
        <f>'[2]Tier 1'!X234</f>
        <v>1440</v>
      </c>
      <c r="AH234" s="113"/>
      <c r="AI234" s="113">
        <f>'[2]Tier 1'!Y234</f>
        <v>1440</v>
      </c>
      <c r="AJ234" s="113">
        <f t="shared" si="67"/>
        <v>1296</v>
      </c>
      <c r="AK234" s="113" t="e" vm="1">
        <f>VLOOKUP(A234,[1]_ScenarioData!$B$2:$FF$9999,-1,FALSE)</f>
        <v>#VALUE!</v>
      </c>
      <c r="AL234" s="114" t="e" vm="2">
        <f t="shared" si="68"/>
        <v>#VALUE!</v>
      </c>
      <c r="AM234" s="112">
        <f t="shared" si="77"/>
        <v>2289</v>
      </c>
      <c r="AN234" s="119">
        <f t="shared" si="78"/>
        <v>1.59</v>
      </c>
      <c r="AO234" s="107" t="str">
        <f t="shared" si="79"/>
        <v>OK</v>
      </c>
      <c r="AP234" s="113">
        <f t="shared" si="80"/>
        <v>2586</v>
      </c>
      <c r="AQ234" s="119">
        <f t="shared" si="81"/>
        <v>1.796</v>
      </c>
      <c r="AR234" s="107" t="str">
        <f t="shared" si="82"/>
        <v>OK</v>
      </c>
      <c r="AS234" s="113">
        <f t="shared" si="83"/>
        <v>2784</v>
      </c>
      <c r="AT234" s="119">
        <f t="shared" si="84"/>
        <v>1.9330000000000001</v>
      </c>
      <c r="AU234" s="120" t="str">
        <f t="shared" si="85"/>
        <v>OK</v>
      </c>
      <c r="AV234" s="113">
        <f t="shared" si="69"/>
        <v>0</v>
      </c>
      <c r="AW234" s="119" t="e" vm="2">
        <f t="shared" si="70"/>
        <v>#VALUE!</v>
      </c>
      <c r="AX234" s="121" t="e" vm="2">
        <f t="shared" si="71"/>
        <v>#VALUE!</v>
      </c>
      <c r="AY234" s="106"/>
      <c r="AZ234" s="107"/>
      <c r="BA234" s="111">
        <f t="shared" si="72"/>
        <v>0</v>
      </c>
      <c r="BB234" s="122">
        <f t="shared" si="73"/>
        <v>1</v>
      </c>
      <c r="BC234" s="123" t="e">
        <f>SUMIF(#REF!,#REF!, BB20:BB333)</f>
        <v>#REF!</v>
      </c>
      <c r="BD234" s="123">
        <f t="shared" si="74"/>
        <v>1</v>
      </c>
      <c r="BE234" s="123" t="e">
        <f>SUMIF(#REF!,#REF!, BD20:BD333)</f>
        <v>#REF!</v>
      </c>
      <c r="BF234" s="123">
        <f t="shared" si="75"/>
        <v>1</v>
      </c>
      <c r="BG234" s="123" t="e">
        <f>SUMIF(#REF!,#REF!, BF20:BF333)</f>
        <v>#REF!</v>
      </c>
      <c r="BH234" s="123" t="e" vm="2">
        <f t="shared" si="76"/>
        <v>#VALUE!</v>
      </c>
      <c r="BI234" s="124">
        <f>SUMIF(B20:B333, B234, BH20:BH333)</f>
        <v>0</v>
      </c>
      <c r="BJ234" s="125"/>
      <c r="BK234" s="99"/>
      <c r="BL234" s="100"/>
      <c r="BM234" s="100"/>
      <c r="BN234" s="100"/>
      <c r="BO234" s="100"/>
      <c r="BP234" s="100"/>
      <c r="BQ234" s="100"/>
      <c r="BR234" s="100"/>
      <c r="BS234" s="100"/>
      <c r="BT234" s="100"/>
      <c r="BU234" s="100"/>
      <c r="BV234" s="100"/>
      <c r="BW234" s="100"/>
      <c r="BX234" s="100"/>
      <c r="BY234" s="100"/>
      <c r="BZ234" s="100"/>
      <c r="CA234" s="100"/>
      <c r="CB234" s="100"/>
      <c r="CC234" s="100"/>
      <c r="CD234" s="101"/>
    </row>
    <row r="235" spans="1:82" x14ac:dyDescent="0.25">
      <c r="A235" s="75" t="s">
        <v>481</v>
      </c>
      <c r="B235" s="76"/>
      <c r="C235" s="77" t="s">
        <v>112</v>
      </c>
      <c r="D235" s="77" t="s">
        <v>480</v>
      </c>
      <c r="E235" s="78" t="s">
        <v>446</v>
      </c>
      <c r="F235" s="79" t="s">
        <v>104</v>
      </c>
      <c r="G235" s="80"/>
      <c r="H235" s="81" t="s">
        <v>104</v>
      </c>
      <c r="I235" s="79" t="s">
        <v>3</v>
      </c>
      <c r="J235" s="80" t="s">
        <v>5</v>
      </c>
      <c r="K235" s="82"/>
      <c r="L235" s="83"/>
      <c r="M235" s="84"/>
      <c r="N235" s="85">
        <v>25433</v>
      </c>
      <c r="O235" s="86">
        <v>28733</v>
      </c>
      <c r="P235" s="86">
        <v>30933</v>
      </c>
      <c r="Q235" s="87"/>
      <c r="R235" s="192">
        <v>0.09</v>
      </c>
      <c r="S235" s="85">
        <v>2289</v>
      </c>
      <c r="T235" s="86">
        <v>2586</v>
      </c>
      <c r="U235" s="86">
        <v>2784</v>
      </c>
      <c r="V235" s="87">
        <f t="shared" si="66"/>
        <v>0</v>
      </c>
      <c r="W235" s="89"/>
      <c r="X235" s="90"/>
      <c r="Y235" s="91" t="s">
        <v>80</v>
      </c>
      <c r="Z235" s="80" t="str">
        <f>'[2]Tier 1'!V235</f>
        <v>D</v>
      </c>
      <c r="AA235" s="80"/>
      <c r="AB235" s="80"/>
      <c r="AC235" s="80"/>
      <c r="AD235" s="81"/>
      <c r="AE235" s="85">
        <f>'[2]Tier 1'!W235</f>
        <v>1152</v>
      </c>
      <c r="AF235" s="86"/>
      <c r="AG235" s="86">
        <f>'[2]Tier 1'!X235</f>
        <v>1152</v>
      </c>
      <c r="AH235" s="86"/>
      <c r="AI235" s="86">
        <f>'[2]Tier 1'!Y235</f>
        <v>1152</v>
      </c>
      <c r="AJ235" s="86">
        <f t="shared" si="67"/>
        <v>1036.8</v>
      </c>
      <c r="AK235" s="86" t="e" vm="1">
        <f>VLOOKUP(A235,[1]_ScenarioData!$B$2:$FF$9999,-1,FALSE)</f>
        <v>#VALUE!</v>
      </c>
      <c r="AL235" s="87" t="e" vm="2">
        <f t="shared" si="68"/>
        <v>#VALUE!</v>
      </c>
      <c r="AM235" s="85">
        <f t="shared" si="77"/>
        <v>2289</v>
      </c>
      <c r="AN235" s="92">
        <f t="shared" si="78"/>
        <v>1.9870000000000001</v>
      </c>
      <c r="AO235" s="80" t="str">
        <f t="shared" si="79"/>
        <v>OK</v>
      </c>
      <c r="AP235" s="86">
        <f t="shared" si="80"/>
        <v>2586</v>
      </c>
      <c r="AQ235" s="92">
        <f t="shared" si="81"/>
        <v>2.2450000000000001</v>
      </c>
      <c r="AR235" s="80" t="str">
        <f t="shared" si="82"/>
        <v>OK</v>
      </c>
      <c r="AS235" s="86">
        <f t="shared" si="83"/>
        <v>2784</v>
      </c>
      <c r="AT235" s="92">
        <f t="shared" si="84"/>
        <v>2.4169999999999998</v>
      </c>
      <c r="AU235" s="93" t="str">
        <f t="shared" si="85"/>
        <v>OK</v>
      </c>
      <c r="AV235" s="86">
        <f t="shared" si="69"/>
        <v>0</v>
      </c>
      <c r="AW235" s="92" t="e" vm="2">
        <f t="shared" si="70"/>
        <v>#VALUE!</v>
      </c>
      <c r="AX235" s="94" t="e" vm="2">
        <f t="shared" si="71"/>
        <v>#VALUE!</v>
      </c>
      <c r="AY235" s="79"/>
      <c r="AZ235" s="80"/>
      <c r="BA235" s="84">
        <f t="shared" si="72"/>
        <v>0</v>
      </c>
      <c r="BB235" s="95">
        <f t="shared" si="73"/>
        <v>1</v>
      </c>
      <c r="BC235" s="96" t="e">
        <f>SUMIF(#REF!,#REF!, BB20:BB333)</f>
        <v>#REF!</v>
      </c>
      <c r="BD235" s="96">
        <f t="shared" si="74"/>
        <v>1</v>
      </c>
      <c r="BE235" s="96" t="e">
        <f>SUMIF(#REF!,#REF!, BD20:BD333)</f>
        <v>#REF!</v>
      </c>
      <c r="BF235" s="96">
        <f t="shared" si="75"/>
        <v>1</v>
      </c>
      <c r="BG235" s="96" t="e">
        <f>SUMIF(#REF!,#REF!, BF20:BF333)</f>
        <v>#REF!</v>
      </c>
      <c r="BH235" s="96" t="e" vm="2">
        <f t="shared" si="76"/>
        <v>#VALUE!</v>
      </c>
      <c r="BI235" s="97">
        <f>SUMIF(B20:B333, B235, BH20:BH333)</f>
        <v>0</v>
      </c>
      <c r="BJ235" s="98"/>
      <c r="BK235" s="99"/>
      <c r="BL235" s="100"/>
      <c r="BM235" s="100"/>
      <c r="BN235" s="100"/>
      <c r="BO235" s="100"/>
      <c r="BP235" s="100"/>
      <c r="BQ235" s="100"/>
      <c r="BR235" s="100"/>
      <c r="BS235" s="100"/>
      <c r="BT235" s="100"/>
      <c r="BU235" s="100"/>
      <c r="BV235" s="100"/>
      <c r="BW235" s="100"/>
      <c r="BX235" s="100"/>
      <c r="BY235" s="100"/>
      <c r="BZ235" s="100"/>
      <c r="CA235" s="100"/>
      <c r="CB235" s="100"/>
      <c r="CC235" s="100"/>
      <c r="CD235" s="101"/>
    </row>
    <row r="236" spans="1:82" x14ac:dyDescent="0.25">
      <c r="A236" s="102" t="s">
        <v>482</v>
      </c>
      <c r="B236" s="103"/>
      <c r="C236" s="104" t="s">
        <v>112</v>
      </c>
      <c r="D236" s="104" t="s">
        <v>446</v>
      </c>
      <c r="E236" s="105" t="s">
        <v>483</v>
      </c>
      <c r="F236" s="106" t="s">
        <v>104</v>
      </c>
      <c r="G236" s="107"/>
      <c r="H236" s="108" t="s">
        <v>104</v>
      </c>
      <c r="I236" s="106" t="s">
        <v>3</v>
      </c>
      <c r="J236" s="107" t="s">
        <v>5</v>
      </c>
      <c r="K236" s="109"/>
      <c r="L236" s="110"/>
      <c r="M236" s="111"/>
      <c r="N236" s="112">
        <v>21534</v>
      </c>
      <c r="O236" s="113">
        <v>22852</v>
      </c>
      <c r="P236" s="113">
        <v>23775</v>
      </c>
      <c r="Q236" s="114"/>
      <c r="R236" s="193">
        <v>0.09</v>
      </c>
      <c r="S236" s="112">
        <v>1938</v>
      </c>
      <c r="T236" s="113">
        <v>2057</v>
      </c>
      <c r="U236" s="113">
        <v>2140</v>
      </c>
      <c r="V236" s="114">
        <f t="shared" si="66"/>
        <v>0</v>
      </c>
      <c r="W236" s="116"/>
      <c r="X236" s="117"/>
      <c r="Y236" s="118" t="s">
        <v>80</v>
      </c>
      <c r="Z236" s="107" t="str">
        <f>'[2]Tier 1'!V236</f>
        <v>D</v>
      </c>
      <c r="AA236" s="107"/>
      <c r="AB236" s="107"/>
      <c r="AC236" s="107"/>
      <c r="AD236" s="108"/>
      <c r="AE236" s="112">
        <f>'[2]Tier 1'!W236</f>
        <v>1152</v>
      </c>
      <c r="AF236" s="113"/>
      <c r="AG236" s="113">
        <f>'[2]Tier 1'!X236</f>
        <v>1152</v>
      </c>
      <c r="AH236" s="113"/>
      <c r="AI236" s="113">
        <f>'[2]Tier 1'!Y236</f>
        <v>1152</v>
      </c>
      <c r="AJ236" s="113">
        <f t="shared" si="67"/>
        <v>1036.8</v>
      </c>
      <c r="AK236" s="113" t="e">
        <f>VLOOKUP(A236,[1]_ScenarioData!$B$2:$FF$9999,-1,FALSE)</f>
        <v>#N/A</v>
      </c>
      <c r="AL236" s="114" t="e">
        <f t="shared" si="68"/>
        <v>#N/A</v>
      </c>
      <c r="AM236" s="112">
        <f t="shared" si="77"/>
        <v>1938</v>
      </c>
      <c r="AN236" s="119">
        <f t="shared" si="78"/>
        <v>1.6819999999999999</v>
      </c>
      <c r="AO236" s="107" t="str">
        <f t="shared" si="79"/>
        <v>OK</v>
      </c>
      <c r="AP236" s="113">
        <f t="shared" si="80"/>
        <v>2057</v>
      </c>
      <c r="AQ236" s="119">
        <f t="shared" si="81"/>
        <v>1.786</v>
      </c>
      <c r="AR236" s="107" t="str">
        <f t="shared" si="82"/>
        <v>OK</v>
      </c>
      <c r="AS236" s="113">
        <f t="shared" si="83"/>
        <v>2140</v>
      </c>
      <c r="AT236" s="119">
        <f t="shared" si="84"/>
        <v>1.8580000000000001</v>
      </c>
      <c r="AU236" s="120" t="str">
        <f t="shared" si="85"/>
        <v>OK</v>
      </c>
      <c r="AV236" s="113">
        <f t="shared" si="69"/>
        <v>0</v>
      </c>
      <c r="AW236" s="119" t="e">
        <f t="shared" si="70"/>
        <v>#N/A</v>
      </c>
      <c r="AX236" s="121" t="e">
        <f t="shared" si="71"/>
        <v>#N/A</v>
      </c>
      <c r="AY236" s="106"/>
      <c r="AZ236" s="107"/>
      <c r="BA236" s="111">
        <f t="shared" si="72"/>
        <v>0</v>
      </c>
      <c r="BB236" s="122">
        <f t="shared" si="73"/>
        <v>1</v>
      </c>
      <c r="BC236" s="123" t="e">
        <f>SUMIF(#REF!,#REF!, BB20:BB333)</f>
        <v>#REF!</v>
      </c>
      <c r="BD236" s="123">
        <f t="shared" si="74"/>
        <v>1</v>
      </c>
      <c r="BE236" s="123" t="e">
        <f>SUMIF(#REF!,#REF!, BD20:BD333)</f>
        <v>#REF!</v>
      </c>
      <c r="BF236" s="123">
        <f t="shared" si="75"/>
        <v>1</v>
      </c>
      <c r="BG236" s="123" t="e">
        <f>SUMIF(#REF!,#REF!, BF20:BF333)</f>
        <v>#REF!</v>
      </c>
      <c r="BH236" s="123" t="e">
        <f t="shared" si="76"/>
        <v>#N/A</v>
      </c>
      <c r="BI236" s="124">
        <f>SUMIF(B20:B333, B236, BH20:BH333)</f>
        <v>0</v>
      </c>
      <c r="BJ236" s="125"/>
      <c r="BK236" s="99"/>
      <c r="BL236" s="100"/>
      <c r="BM236" s="100"/>
      <c r="BN236" s="100"/>
      <c r="BO236" s="100"/>
      <c r="BP236" s="100"/>
      <c r="BQ236" s="100"/>
      <c r="BR236" s="100"/>
      <c r="BS236" s="100"/>
      <c r="BT236" s="100"/>
      <c r="BU236" s="100"/>
      <c r="BV236" s="100"/>
      <c r="BW236" s="100"/>
      <c r="BX236" s="100"/>
      <c r="BY236" s="100"/>
      <c r="BZ236" s="100"/>
      <c r="CA236" s="100"/>
      <c r="CB236" s="100"/>
      <c r="CC236" s="100"/>
      <c r="CD236" s="101"/>
    </row>
    <row r="237" spans="1:82" x14ac:dyDescent="0.25">
      <c r="A237" s="75" t="s">
        <v>484</v>
      </c>
      <c r="B237" s="76"/>
      <c r="C237" s="77" t="s">
        <v>112</v>
      </c>
      <c r="D237" s="77" t="s">
        <v>483</v>
      </c>
      <c r="E237" s="78" t="s">
        <v>181</v>
      </c>
      <c r="F237" s="79" t="s">
        <v>109</v>
      </c>
      <c r="G237" s="80"/>
      <c r="H237" s="81" t="s">
        <v>104</v>
      </c>
      <c r="I237" s="79" t="s">
        <v>3</v>
      </c>
      <c r="J237" s="80" t="s">
        <v>5</v>
      </c>
      <c r="K237" s="82"/>
      <c r="L237" s="83"/>
      <c r="M237" s="84"/>
      <c r="N237" s="85">
        <v>21534</v>
      </c>
      <c r="O237" s="86">
        <v>22852</v>
      </c>
      <c r="P237" s="86">
        <v>23775</v>
      </c>
      <c r="Q237" s="87"/>
      <c r="R237" s="192">
        <v>0.09</v>
      </c>
      <c r="S237" s="85">
        <v>1938</v>
      </c>
      <c r="T237" s="86">
        <v>2057</v>
      </c>
      <c r="U237" s="86">
        <v>2140</v>
      </c>
      <c r="V237" s="87">
        <f t="shared" si="66"/>
        <v>0</v>
      </c>
      <c r="W237" s="89"/>
      <c r="X237" s="90"/>
      <c r="Y237" s="91" t="s">
        <v>80</v>
      </c>
      <c r="Z237" s="80" t="str">
        <f>'[2]Tier 1'!V237</f>
        <v>D</v>
      </c>
      <c r="AA237" s="80"/>
      <c r="AB237" s="80"/>
      <c r="AC237" s="80"/>
      <c r="AD237" s="81"/>
      <c r="AE237" s="85">
        <f>'[2]Tier 1'!W237</f>
        <v>3222</v>
      </c>
      <c r="AF237" s="86"/>
      <c r="AG237" s="86">
        <f>'[2]Tier 1'!X237</f>
        <v>3222</v>
      </c>
      <c r="AH237" s="86"/>
      <c r="AI237" s="86">
        <f>'[2]Tier 1'!Y237</f>
        <v>1440</v>
      </c>
      <c r="AJ237" s="86">
        <f t="shared" si="67"/>
        <v>1296</v>
      </c>
      <c r="AK237" s="86" t="e">
        <f>VLOOKUP(A237,[1]_ScenarioData!$B$2:$FF$9999,-1,FALSE)</f>
        <v>#N/A</v>
      </c>
      <c r="AL237" s="87" t="e">
        <f t="shared" si="68"/>
        <v>#N/A</v>
      </c>
      <c r="AM237" s="85">
        <f t="shared" si="77"/>
        <v>1938</v>
      </c>
      <c r="AN237" s="92">
        <f t="shared" si="78"/>
        <v>0.60099999999999998</v>
      </c>
      <c r="AO237" s="80" t="str">
        <f t="shared" si="79"/>
        <v>OK</v>
      </c>
      <c r="AP237" s="86">
        <f t="shared" si="80"/>
        <v>2057</v>
      </c>
      <c r="AQ237" s="92">
        <f t="shared" si="81"/>
        <v>0.63800000000000001</v>
      </c>
      <c r="AR237" s="80" t="str">
        <f t="shared" si="82"/>
        <v>OK</v>
      </c>
      <c r="AS237" s="86">
        <f t="shared" si="83"/>
        <v>2140</v>
      </c>
      <c r="AT237" s="92">
        <f t="shared" si="84"/>
        <v>1.486</v>
      </c>
      <c r="AU237" s="93" t="str">
        <f t="shared" si="85"/>
        <v>OK</v>
      </c>
      <c r="AV237" s="86">
        <f t="shared" si="69"/>
        <v>0</v>
      </c>
      <c r="AW237" s="92" t="e">
        <f t="shared" si="70"/>
        <v>#N/A</v>
      </c>
      <c r="AX237" s="94" t="e">
        <f t="shared" si="71"/>
        <v>#N/A</v>
      </c>
      <c r="AY237" s="79"/>
      <c r="AZ237" s="80"/>
      <c r="BA237" s="84">
        <f t="shared" si="72"/>
        <v>0</v>
      </c>
      <c r="BB237" s="95">
        <f t="shared" si="73"/>
        <v>1</v>
      </c>
      <c r="BC237" s="96" t="e">
        <f>SUMIF(#REF!,#REF!, BB20:BB333)</f>
        <v>#REF!</v>
      </c>
      <c r="BD237" s="96">
        <f t="shared" si="74"/>
        <v>1</v>
      </c>
      <c r="BE237" s="96" t="e">
        <f>SUMIF(#REF!,#REF!, BD20:BD333)</f>
        <v>#REF!</v>
      </c>
      <c r="BF237" s="96">
        <f t="shared" si="75"/>
        <v>1</v>
      </c>
      <c r="BG237" s="96" t="e">
        <f>SUMIF(#REF!,#REF!, BF20:BF333)</f>
        <v>#REF!</v>
      </c>
      <c r="BH237" s="96" t="e">
        <f t="shared" si="76"/>
        <v>#N/A</v>
      </c>
      <c r="BI237" s="97">
        <f>SUMIF(B20:B333, B237, BH20:BH333)</f>
        <v>0</v>
      </c>
      <c r="BJ237" s="98"/>
      <c r="BK237" s="99"/>
      <c r="BL237" s="100"/>
      <c r="BM237" s="100"/>
      <c r="BN237" s="100"/>
      <c r="BO237" s="100"/>
      <c r="BP237" s="100"/>
      <c r="BQ237" s="100"/>
      <c r="BR237" s="100"/>
      <c r="BS237" s="100"/>
      <c r="BT237" s="100"/>
      <c r="BU237" s="100"/>
      <c r="BV237" s="100"/>
      <c r="BW237" s="100"/>
      <c r="BX237" s="100"/>
      <c r="BY237" s="100"/>
      <c r="BZ237" s="100"/>
      <c r="CA237" s="100"/>
      <c r="CB237" s="100"/>
      <c r="CC237" s="100"/>
      <c r="CD237" s="101"/>
    </row>
    <row r="238" spans="1:82" x14ac:dyDescent="0.25">
      <c r="A238" s="102" t="s">
        <v>485</v>
      </c>
      <c r="B238" s="103"/>
      <c r="C238" s="104" t="s">
        <v>112</v>
      </c>
      <c r="D238" s="104" t="s">
        <v>181</v>
      </c>
      <c r="E238" s="105" t="s">
        <v>486</v>
      </c>
      <c r="F238" s="106" t="s">
        <v>109</v>
      </c>
      <c r="G238" s="107"/>
      <c r="H238" s="108" t="s">
        <v>104</v>
      </c>
      <c r="I238" s="106" t="s">
        <v>3</v>
      </c>
      <c r="J238" s="107" t="s">
        <v>5</v>
      </c>
      <c r="K238" s="109"/>
      <c r="L238" s="110"/>
      <c r="M238" s="111"/>
      <c r="N238" s="112">
        <v>21534</v>
      </c>
      <c r="O238" s="113">
        <v>22852</v>
      </c>
      <c r="P238" s="113">
        <v>23775</v>
      </c>
      <c r="Q238" s="114"/>
      <c r="R238" s="193">
        <v>0.09</v>
      </c>
      <c r="S238" s="112">
        <v>1938</v>
      </c>
      <c r="T238" s="113">
        <v>2057</v>
      </c>
      <c r="U238" s="113">
        <v>2140</v>
      </c>
      <c r="V238" s="114">
        <f t="shared" si="66"/>
        <v>0</v>
      </c>
      <c r="W238" s="116"/>
      <c r="X238" s="117"/>
      <c r="Y238" s="118" t="s">
        <v>80</v>
      </c>
      <c r="Z238" s="107" t="str">
        <f>'[2]Tier 1'!V238</f>
        <v>D</v>
      </c>
      <c r="AA238" s="107"/>
      <c r="AB238" s="107"/>
      <c r="AC238" s="107"/>
      <c r="AD238" s="108"/>
      <c r="AE238" s="112">
        <f>'[2]Tier 1'!W238</f>
        <v>3222</v>
      </c>
      <c r="AF238" s="113"/>
      <c r="AG238" s="113">
        <f>'[2]Tier 1'!X238</f>
        <v>3222</v>
      </c>
      <c r="AH238" s="113"/>
      <c r="AI238" s="113">
        <f>'[2]Tier 1'!Y238</f>
        <v>1440</v>
      </c>
      <c r="AJ238" s="113">
        <f t="shared" si="67"/>
        <v>1296</v>
      </c>
      <c r="AK238" s="113" t="e">
        <f>VLOOKUP(A238,[1]_ScenarioData!$B$2:$FF$9999,-1,FALSE)</f>
        <v>#N/A</v>
      </c>
      <c r="AL238" s="114" t="e">
        <f t="shared" si="68"/>
        <v>#N/A</v>
      </c>
      <c r="AM238" s="112">
        <f t="shared" si="77"/>
        <v>1938</v>
      </c>
      <c r="AN238" s="119">
        <f t="shared" si="78"/>
        <v>0.60099999999999998</v>
      </c>
      <c r="AO238" s="107" t="str">
        <f t="shared" si="79"/>
        <v>OK</v>
      </c>
      <c r="AP238" s="113">
        <f t="shared" si="80"/>
        <v>2057</v>
      </c>
      <c r="AQ238" s="119">
        <f t="shared" si="81"/>
        <v>0.63800000000000001</v>
      </c>
      <c r="AR238" s="107" t="str">
        <f t="shared" si="82"/>
        <v>OK</v>
      </c>
      <c r="AS238" s="113">
        <f t="shared" si="83"/>
        <v>2140</v>
      </c>
      <c r="AT238" s="119">
        <f t="shared" si="84"/>
        <v>1.486</v>
      </c>
      <c r="AU238" s="120" t="str">
        <f t="shared" si="85"/>
        <v>OK</v>
      </c>
      <c r="AV238" s="113">
        <f t="shared" si="69"/>
        <v>0</v>
      </c>
      <c r="AW238" s="119" t="e">
        <f t="shared" si="70"/>
        <v>#N/A</v>
      </c>
      <c r="AX238" s="121" t="e">
        <f t="shared" si="71"/>
        <v>#N/A</v>
      </c>
      <c r="AY238" s="106"/>
      <c r="AZ238" s="107"/>
      <c r="BA238" s="111">
        <f t="shared" si="72"/>
        <v>0</v>
      </c>
      <c r="BB238" s="122">
        <f t="shared" si="73"/>
        <v>1</v>
      </c>
      <c r="BC238" s="123" t="e">
        <f>SUMIF(#REF!,#REF!, BB20:BB333)</f>
        <v>#REF!</v>
      </c>
      <c r="BD238" s="123">
        <f t="shared" si="74"/>
        <v>1</v>
      </c>
      <c r="BE238" s="123" t="e">
        <f>SUMIF(#REF!,#REF!, BD20:BD333)</f>
        <v>#REF!</v>
      </c>
      <c r="BF238" s="123">
        <f t="shared" si="75"/>
        <v>1</v>
      </c>
      <c r="BG238" s="123" t="e">
        <f>SUMIF(#REF!,#REF!, BF20:BF333)</f>
        <v>#REF!</v>
      </c>
      <c r="BH238" s="123" t="e">
        <f t="shared" si="76"/>
        <v>#N/A</v>
      </c>
      <c r="BI238" s="124">
        <f>SUMIF(B20:B333, B238, BH20:BH333)</f>
        <v>0</v>
      </c>
      <c r="BJ238" s="125"/>
      <c r="BK238" s="99"/>
      <c r="BL238" s="100"/>
      <c r="BM238" s="100"/>
      <c r="BN238" s="100"/>
      <c r="BO238" s="100"/>
      <c r="BP238" s="100"/>
      <c r="BQ238" s="100"/>
      <c r="BR238" s="100"/>
      <c r="BS238" s="100"/>
      <c r="BT238" s="100"/>
      <c r="BU238" s="100"/>
      <c r="BV238" s="100"/>
      <c r="BW238" s="100"/>
      <c r="BX238" s="100"/>
      <c r="BY238" s="100"/>
      <c r="BZ238" s="100"/>
      <c r="CA238" s="100"/>
      <c r="CB238" s="100"/>
      <c r="CC238" s="100"/>
      <c r="CD238" s="101"/>
    </row>
    <row r="239" spans="1:82" x14ac:dyDescent="0.25">
      <c r="A239" s="75" t="s">
        <v>487</v>
      </c>
      <c r="B239" s="76"/>
      <c r="C239" s="77" t="s">
        <v>112</v>
      </c>
      <c r="D239" s="77" t="s">
        <v>486</v>
      </c>
      <c r="E239" s="78" t="s">
        <v>488</v>
      </c>
      <c r="F239" s="79" t="s">
        <v>104</v>
      </c>
      <c r="G239" s="80"/>
      <c r="H239" s="81" t="s">
        <v>104</v>
      </c>
      <c r="I239" s="79" t="s">
        <v>3</v>
      </c>
      <c r="J239" s="80" t="s">
        <v>5</v>
      </c>
      <c r="K239" s="82"/>
      <c r="L239" s="83"/>
      <c r="M239" s="84"/>
      <c r="N239" s="85">
        <v>21534</v>
      </c>
      <c r="O239" s="86">
        <v>22852</v>
      </c>
      <c r="P239" s="86">
        <v>23775</v>
      </c>
      <c r="Q239" s="87"/>
      <c r="R239" s="192">
        <v>0.09</v>
      </c>
      <c r="S239" s="85">
        <v>1938</v>
      </c>
      <c r="T239" s="86">
        <v>2057</v>
      </c>
      <c r="U239" s="86">
        <v>2140</v>
      </c>
      <c r="V239" s="87">
        <f t="shared" si="66"/>
        <v>0</v>
      </c>
      <c r="W239" s="89"/>
      <c r="X239" s="90"/>
      <c r="Y239" s="91" t="s">
        <v>80</v>
      </c>
      <c r="Z239" s="80" t="str">
        <f>'[2]Tier 1'!V239</f>
        <v>D</v>
      </c>
      <c r="AA239" s="80"/>
      <c r="AB239" s="80"/>
      <c r="AC239" s="80"/>
      <c r="AD239" s="81"/>
      <c r="AE239" s="85">
        <f>'[2]Tier 1'!W239</f>
        <v>1152</v>
      </c>
      <c r="AF239" s="86"/>
      <c r="AG239" s="86">
        <f>'[2]Tier 1'!X239</f>
        <v>1152</v>
      </c>
      <c r="AH239" s="86"/>
      <c r="AI239" s="86">
        <f>'[2]Tier 1'!Y239</f>
        <v>1152</v>
      </c>
      <c r="AJ239" s="86">
        <f t="shared" si="67"/>
        <v>1036.8</v>
      </c>
      <c r="AK239" s="86" t="e">
        <f>VLOOKUP(A239,[1]_ScenarioData!$B$2:$FF$9999,-1,FALSE)</f>
        <v>#N/A</v>
      </c>
      <c r="AL239" s="87" t="e">
        <f t="shared" si="68"/>
        <v>#N/A</v>
      </c>
      <c r="AM239" s="85">
        <f t="shared" si="77"/>
        <v>1938</v>
      </c>
      <c r="AN239" s="92">
        <f t="shared" si="78"/>
        <v>1.6819999999999999</v>
      </c>
      <c r="AO239" s="80" t="str">
        <f t="shared" si="79"/>
        <v>OK</v>
      </c>
      <c r="AP239" s="86">
        <f t="shared" si="80"/>
        <v>2057</v>
      </c>
      <c r="AQ239" s="92">
        <f t="shared" si="81"/>
        <v>1.786</v>
      </c>
      <c r="AR239" s="80" t="str">
        <f t="shared" si="82"/>
        <v>OK</v>
      </c>
      <c r="AS239" s="86">
        <f t="shared" si="83"/>
        <v>2140</v>
      </c>
      <c r="AT239" s="92">
        <f t="shared" si="84"/>
        <v>1.8580000000000001</v>
      </c>
      <c r="AU239" s="93" t="str">
        <f t="shared" si="85"/>
        <v>OK</v>
      </c>
      <c r="AV239" s="86">
        <f t="shared" si="69"/>
        <v>0</v>
      </c>
      <c r="AW239" s="92" t="e">
        <f t="shared" si="70"/>
        <v>#N/A</v>
      </c>
      <c r="AX239" s="94" t="e">
        <f t="shared" si="71"/>
        <v>#N/A</v>
      </c>
      <c r="AY239" s="79"/>
      <c r="AZ239" s="80"/>
      <c r="BA239" s="84">
        <f t="shared" si="72"/>
        <v>0</v>
      </c>
      <c r="BB239" s="95">
        <f t="shared" si="73"/>
        <v>1</v>
      </c>
      <c r="BC239" s="96" t="e">
        <f>SUMIF(#REF!,#REF!, BB20:BB333)</f>
        <v>#REF!</v>
      </c>
      <c r="BD239" s="96">
        <f t="shared" si="74"/>
        <v>1</v>
      </c>
      <c r="BE239" s="96" t="e">
        <f>SUMIF(#REF!,#REF!, BD20:BD333)</f>
        <v>#REF!</v>
      </c>
      <c r="BF239" s="96">
        <f t="shared" si="75"/>
        <v>1</v>
      </c>
      <c r="BG239" s="96" t="e">
        <f>SUMIF(#REF!,#REF!, BF20:BF333)</f>
        <v>#REF!</v>
      </c>
      <c r="BH239" s="96" t="e">
        <f t="shared" si="76"/>
        <v>#N/A</v>
      </c>
      <c r="BI239" s="97">
        <f>SUMIF(B20:B333, B239, BH20:BH333)</f>
        <v>0</v>
      </c>
      <c r="BJ239" s="98"/>
      <c r="BK239" s="99"/>
      <c r="BL239" s="100"/>
      <c r="BM239" s="100"/>
      <c r="BN239" s="100"/>
      <c r="BO239" s="100"/>
      <c r="BP239" s="100"/>
      <c r="BQ239" s="100"/>
      <c r="BR239" s="100"/>
      <c r="BS239" s="100"/>
      <c r="BT239" s="100"/>
      <c r="BU239" s="100"/>
      <c r="BV239" s="100"/>
      <c r="BW239" s="100"/>
      <c r="BX239" s="100"/>
      <c r="BY239" s="100"/>
      <c r="BZ239" s="100"/>
      <c r="CA239" s="100"/>
      <c r="CB239" s="100"/>
      <c r="CC239" s="100"/>
      <c r="CD239" s="101"/>
    </row>
    <row r="240" spans="1:82" x14ac:dyDescent="0.25">
      <c r="A240" s="102" t="s">
        <v>489</v>
      </c>
      <c r="B240" s="103"/>
      <c r="C240" s="104" t="s">
        <v>112</v>
      </c>
      <c r="D240" s="104" t="s">
        <v>488</v>
      </c>
      <c r="E240" s="105" t="s">
        <v>490</v>
      </c>
      <c r="F240" s="106" t="s">
        <v>104</v>
      </c>
      <c r="G240" s="107"/>
      <c r="H240" s="108" t="s">
        <v>109</v>
      </c>
      <c r="I240" s="106" t="s">
        <v>3</v>
      </c>
      <c r="J240" s="107" t="s">
        <v>5</v>
      </c>
      <c r="K240" s="109"/>
      <c r="L240" s="110"/>
      <c r="M240" s="111"/>
      <c r="N240" s="112">
        <v>21534</v>
      </c>
      <c r="O240" s="113">
        <v>22852</v>
      </c>
      <c r="P240" s="113">
        <v>23775</v>
      </c>
      <c r="Q240" s="114"/>
      <c r="R240" s="193">
        <v>0.09</v>
      </c>
      <c r="S240" s="112">
        <v>1938</v>
      </c>
      <c r="T240" s="113">
        <v>2057</v>
      </c>
      <c r="U240" s="113">
        <v>2140</v>
      </c>
      <c r="V240" s="114">
        <f t="shared" si="66"/>
        <v>0</v>
      </c>
      <c r="W240" s="116"/>
      <c r="X240" s="117"/>
      <c r="Y240" s="118" t="s">
        <v>80</v>
      </c>
      <c r="Z240" s="107" t="str">
        <f>'[2]Tier 1'!V240</f>
        <v>D</v>
      </c>
      <c r="AA240" s="107"/>
      <c r="AB240" s="107"/>
      <c r="AC240" s="107"/>
      <c r="AD240" s="108"/>
      <c r="AE240" s="112">
        <f>'[2]Tier 1'!W240</f>
        <v>1152</v>
      </c>
      <c r="AF240" s="113"/>
      <c r="AG240" s="113">
        <f>'[2]Tier 1'!X240</f>
        <v>1152</v>
      </c>
      <c r="AH240" s="113"/>
      <c r="AI240" s="113">
        <f>'[2]Tier 1'!Y240</f>
        <v>1152</v>
      </c>
      <c r="AJ240" s="113">
        <f t="shared" si="67"/>
        <v>1036.8</v>
      </c>
      <c r="AK240" s="113" t="e" vm="1">
        <f>VLOOKUP(A240,[1]_ScenarioData!$B$2:$FF$9999,-1,FALSE)</f>
        <v>#VALUE!</v>
      </c>
      <c r="AL240" s="114" t="e" vm="2">
        <f t="shared" si="68"/>
        <v>#VALUE!</v>
      </c>
      <c r="AM240" s="112">
        <f t="shared" si="77"/>
        <v>1938</v>
      </c>
      <c r="AN240" s="119">
        <f t="shared" si="78"/>
        <v>1.6819999999999999</v>
      </c>
      <c r="AO240" s="107" t="str">
        <f t="shared" si="79"/>
        <v>OK</v>
      </c>
      <c r="AP240" s="113">
        <f t="shared" si="80"/>
        <v>2057</v>
      </c>
      <c r="AQ240" s="119">
        <f t="shared" si="81"/>
        <v>1.786</v>
      </c>
      <c r="AR240" s="107" t="str">
        <f t="shared" si="82"/>
        <v>OK</v>
      </c>
      <c r="AS240" s="113">
        <f t="shared" si="83"/>
        <v>2140</v>
      </c>
      <c r="AT240" s="119">
        <f t="shared" si="84"/>
        <v>1.8580000000000001</v>
      </c>
      <c r="AU240" s="120" t="str">
        <f t="shared" si="85"/>
        <v>OK</v>
      </c>
      <c r="AV240" s="113">
        <f t="shared" si="69"/>
        <v>0</v>
      </c>
      <c r="AW240" s="119" t="e" vm="2">
        <f t="shared" si="70"/>
        <v>#VALUE!</v>
      </c>
      <c r="AX240" s="121" t="e" vm="2">
        <f t="shared" si="71"/>
        <v>#VALUE!</v>
      </c>
      <c r="AY240" s="106"/>
      <c r="AZ240" s="107"/>
      <c r="BA240" s="111">
        <f t="shared" si="72"/>
        <v>0</v>
      </c>
      <c r="BB240" s="122">
        <f t="shared" si="73"/>
        <v>1</v>
      </c>
      <c r="BC240" s="123" t="e">
        <f>SUMIF(#REF!,#REF!, BB20:BB333)</f>
        <v>#REF!</v>
      </c>
      <c r="BD240" s="123">
        <f t="shared" si="74"/>
        <v>1</v>
      </c>
      <c r="BE240" s="123" t="e">
        <f>SUMIF(#REF!,#REF!, BD20:BD333)</f>
        <v>#REF!</v>
      </c>
      <c r="BF240" s="123">
        <f t="shared" si="75"/>
        <v>1</v>
      </c>
      <c r="BG240" s="123" t="e">
        <f>SUMIF(#REF!,#REF!, BF20:BF333)</f>
        <v>#REF!</v>
      </c>
      <c r="BH240" s="123" t="e" vm="2">
        <f t="shared" si="76"/>
        <v>#VALUE!</v>
      </c>
      <c r="BI240" s="124">
        <f>SUMIF(B20:B333, B240, BH20:BH333)</f>
        <v>0</v>
      </c>
      <c r="BJ240" s="125"/>
      <c r="BK240" s="99"/>
      <c r="BL240" s="100"/>
      <c r="BM240" s="100"/>
      <c r="BN240" s="100"/>
      <c r="BO240" s="100"/>
      <c r="BP240" s="100"/>
      <c r="BQ240" s="100"/>
      <c r="BR240" s="100"/>
      <c r="BS240" s="100"/>
      <c r="BT240" s="100"/>
      <c r="BU240" s="100"/>
      <c r="BV240" s="100"/>
      <c r="BW240" s="100"/>
      <c r="BX240" s="100"/>
      <c r="BY240" s="100"/>
      <c r="BZ240" s="100"/>
      <c r="CA240" s="100"/>
      <c r="CB240" s="100"/>
      <c r="CC240" s="100"/>
      <c r="CD240" s="101"/>
    </row>
    <row r="241" spans="1:82" x14ac:dyDescent="0.25">
      <c r="A241" s="75" t="s">
        <v>491</v>
      </c>
      <c r="B241" s="76"/>
      <c r="C241" s="77" t="s">
        <v>112</v>
      </c>
      <c r="D241" s="77" t="s">
        <v>490</v>
      </c>
      <c r="E241" s="78" t="s">
        <v>492</v>
      </c>
      <c r="F241" s="79" t="s">
        <v>104</v>
      </c>
      <c r="G241" s="80"/>
      <c r="H241" s="81" t="s">
        <v>109</v>
      </c>
      <c r="I241" s="79" t="s">
        <v>3</v>
      </c>
      <c r="J241" s="80" t="s">
        <v>5</v>
      </c>
      <c r="K241" s="82"/>
      <c r="L241" s="83"/>
      <c r="M241" s="84"/>
      <c r="N241" s="85">
        <v>21534</v>
      </c>
      <c r="O241" s="86">
        <v>22852</v>
      </c>
      <c r="P241" s="86">
        <v>23775</v>
      </c>
      <c r="Q241" s="87"/>
      <c r="R241" s="192">
        <v>0.09</v>
      </c>
      <c r="S241" s="85">
        <v>1938</v>
      </c>
      <c r="T241" s="86">
        <v>2057</v>
      </c>
      <c r="U241" s="86">
        <v>2140</v>
      </c>
      <c r="V241" s="87">
        <f t="shared" si="66"/>
        <v>0</v>
      </c>
      <c r="W241" s="89"/>
      <c r="X241" s="90"/>
      <c r="Y241" s="91" t="s">
        <v>80</v>
      </c>
      <c r="Z241" s="80" t="str">
        <f>'[2]Tier 1'!V241</f>
        <v>D</v>
      </c>
      <c r="AA241" s="80"/>
      <c r="AB241" s="80"/>
      <c r="AC241" s="80"/>
      <c r="AD241" s="81"/>
      <c r="AE241" s="85">
        <f>'[2]Tier 1'!W241</f>
        <v>1152</v>
      </c>
      <c r="AF241" s="86"/>
      <c r="AG241" s="86">
        <f>'[2]Tier 1'!X241</f>
        <v>1152</v>
      </c>
      <c r="AH241" s="86"/>
      <c r="AI241" s="86">
        <f>'[2]Tier 1'!Y241</f>
        <v>1152</v>
      </c>
      <c r="AJ241" s="86">
        <f t="shared" si="67"/>
        <v>1036.8</v>
      </c>
      <c r="AK241" s="86" t="e">
        <f>VLOOKUP(A241,[1]_ScenarioData!$B$2:$FF$9999,-1,FALSE)</f>
        <v>#N/A</v>
      </c>
      <c r="AL241" s="87" t="e">
        <f t="shared" si="68"/>
        <v>#N/A</v>
      </c>
      <c r="AM241" s="85">
        <f t="shared" si="77"/>
        <v>1938</v>
      </c>
      <c r="AN241" s="92">
        <f t="shared" si="78"/>
        <v>1.6819999999999999</v>
      </c>
      <c r="AO241" s="80" t="str">
        <f t="shared" si="79"/>
        <v>OK</v>
      </c>
      <c r="AP241" s="86">
        <f t="shared" si="80"/>
        <v>2057</v>
      </c>
      <c r="AQ241" s="92">
        <f t="shared" si="81"/>
        <v>1.786</v>
      </c>
      <c r="AR241" s="80" t="str">
        <f t="shared" si="82"/>
        <v>OK</v>
      </c>
      <c r="AS241" s="86">
        <f t="shared" si="83"/>
        <v>2140</v>
      </c>
      <c r="AT241" s="92">
        <f t="shared" si="84"/>
        <v>1.8580000000000001</v>
      </c>
      <c r="AU241" s="93" t="str">
        <f t="shared" si="85"/>
        <v>OK</v>
      </c>
      <c r="AV241" s="86">
        <f t="shared" si="69"/>
        <v>0</v>
      </c>
      <c r="AW241" s="92" t="e">
        <f t="shared" si="70"/>
        <v>#N/A</v>
      </c>
      <c r="AX241" s="94" t="e">
        <f t="shared" si="71"/>
        <v>#N/A</v>
      </c>
      <c r="AY241" s="79"/>
      <c r="AZ241" s="80"/>
      <c r="BA241" s="84">
        <f t="shared" si="72"/>
        <v>0</v>
      </c>
      <c r="BB241" s="95">
        <f t="shared" si="73"/>
        <v>1</v>
      </c>
      <c r="BC241" s="96" t="e">
        <f>SUMIF(#REF!,#REF!, BB20:BB333)</f>
        <v>#REF!</v>
      </c>
      <c r="BD241" s="96">
        <f t="shared" si="74"/>
        <v>1</v>
      </c>
      <c r="BE241" s="96" t="e">
        <f>SUMIF(#REF!,#REF!, BD20:BD333)</f>
        <v>#REF!</v>
      </c>
      <c r="BF241" s="96">
        <f t="shared" si="75"/>
        <v>1</v>
      </c>
      <c r="BG241" s="96" t="e">
        <f>SUMIF(#REF!,#REF!, BF20:BF333)</f>
        <v>#REF!</v>
      </c>
      <c r="BH241" s="96" t="e">
        <f t="shared" si="76"/>
        <v>#N/A</v>
      </c>
      <c r="BI241" s="97">
        <f>SUMIF(B20:B333, B241, BH20:BH333)</f>
        <v>0</v>
      </c>
      <c r="BJ241" s="98"/>
      <c r="BK241" s="99"/>
      <c r="BL241" s="100"/>
      <c r="BM241" s="100"/>
      <c r="BN241" s="100"/>
      <c r="BO241" s="100"/>
      <c r="BP241" s="100"/>
      <c r="BQ241" s="100"/>
      <c r="BR241" s="100"/>
      <c r="BS241" s="100"/>
      <c r="BT241" s="100"/>
      <c r="BU241" s="100"/>
      <c r="BV241" s="100"/>
      <c r="BW241" s="100"/>
      <c r="BX241" s="100"/>
      <c r="BY241" s="100"/>
      <c r="BZ241" s="100"/>
      <c r="CA241" s="100"/>
      <c r="CB241" s="100"/>
      <c r="CC241" s="100"/>
      <c r="CD241" s="101"/>
    </row>
    <row r="242" spans="1:82" x14ac:dyDescent="0.25">
      <c r="A242" s="102" t="s">
        <v>493</v>
      </c>
      <c r="B242" s="103"/>
      <c r="C242" s="104" t="s">
        <v>112</v>
      </c>
      <c r="D242" s="104" t="s">
        <v>492</v>
      </c>
      <c r="E242" s="105" t="s">
        <v>494</v>
      </c>
      <c r="F242" s="106" t="s">
        <v>109</v>
      </c>
      <c r="G242" s="107"/>
      <c r="H242" s="108" t="s">
        <v>109</v>
      </c>
      <c r="I242" s="106" t="s">
        <v>3</v>
      </c>
      <c r="J242" s="107" t="s">
        <v>5</v>
      </c>
      <c r="K242" s="109"/>
      <c r="L242" s="110"/>
      <c r="M242" s="111"/>
      <c r="N242" s="112">
        <v>21534</v>
      </c>
      <c r="O242" s="113">
        <v>22852</v>
      </c>
      <c r="P242" s="113">
        <v>23775</v>
      </c>
      <c r="Q242" s="114"/>
      <c r="R242" s="193">
        <v>0.09</v>
      </c>
      <c r="S242" s="112">
        <v>1938</v>
      </c>
      <c r="T242" s="113">
        <v>2057</v>
      </c>
      <c r="U242" s="113">
        <v>2140</v>
      </c>
      <c r="V242" s="114">
        <f t="shared" si="66"/>
        <v>0</v>
      </c>
      <c r="W242" s="116"/>
      <c r="X242" s="117"/>
      <c r="Y242" s="118" t="s">
        <v>80</v>
      </c>
      <c r="Z242" s="107" t="str">
        <f>'[2]Tier 1'!V242</f>
        <v>D</v>
      </c>
      <c r="AA242" s="107"/>
      <c r="AB242" s="107"/>
      <c r="AC242" s="107"/>
      <c r="AD242" s="108"/>
      <c r="AE242" s="112">
        <f>'[2]Tier 1'!W242</f>
        <v>3222</v>
      </c>
      <c r="AF242" s="113"/>
      <c r="AG242" s="113">
        <f>'[2]Tier 1'!X242</f>
        <v>3222</v>
      </c>
      <c r="AH242" s="113"/>
      <c r="AI242" s="113">
        <f>'[2]Tier 1'!Y242</f>
        <v>3222</v>
      </c>
      <c r="AJ242" s="113">
        <f t="shared" si="67"/>
        <v>2899.8</v>
      </c>
      <c r="AK242" s="113" t="e">
        <f>VLOOKUP(A242,[1]_ScenarioData!$B$2:$FF$9999,-1,FALSE)</f>
        <v>#N/A</v>
      </c>
      <c r="AL242" s="114" t="e">
        <f t="shared" si="68"/>
        <v>#N/A</v>
      </c>
      <c r="AM242" s="112">
        <f t="shared" si="77"/>
        <v>1938</v>
      </c>
      <c r="AN242" s="119">
        <f t="shared" si="78"/>
        <v>0.60099999999999998</v>
      </c>
      <c r="AO242" s="107" t="str">
        <f t="shared" si="79"/>
        <v>OK</v>
      </c>
      <c r="AP242" s="113">
        <f t="shared" si="80"/>
        <v>2057</v>
      </c>
      <c r="AQ242" s="119">
        <f t="shared" si="81"/>
        <v>0.63800000000000001</v>
      </c>
      <c r="AR242" s="107" t="str">
        <f t="shared" si="82"/>
        <v>OK</v>
      </c>
      <c r="AS242" s="113">
        <f t="shared" si="83"/>
        <v>2140</v>
      </c>
      <c r="AT242" s="119">
        <f t="shared" si="84"/>
        <v>0.66400000000000003</v>
      </c>
      <c r="AU242" s="120" t="str">
        <f t="shared" si="85"/>
        <v>OK</v>
      </c>
      <c r="AV242" s="113">
        <f t="shared" si="69"/>
        <v>0</v>
      </c>
      <c r="AW242" s="119" t="e">
        <f t="shared" si="70"/>
        <v>#N/A</v>
      </c>
      <c r="AX242" s="121" t="e">
        <f t="shared" si="71"/>
        <v>#N/A</v>
      </c>
      <c r="AY242" s="106"/>
      <c r="AZ242" s="107"/>
      <c r="BA242" s="111">
        <f t="shared" si="72"/>
        <v>0</v>
      </c>
      <c r="BB242" s="122">
        <f t="shared" si="73"/>
        <v>1</v>
      </c>
      <c r="BC242" s="123" t="e">
        <f>SUMIF(#REF!,#REF!, BB20:BB333)</f>
        <v>#REF!</v>
      </c>
      <c r="BD242" s="123">
        <f t="shared" si="74"/>
        <v>1</v>
      </c>
      <c r="BE242" s="123" t="e">
        <f>SUMIF(#REF!,#REF!, BD20:BD333)</f>
        <v>#REF!</v>
      </c>
      <c r="BF242" s="123">
        <f t="shared" si="75"/>
        <v>0</v>
      </c>
      <c r="BG242" s="123" t="e">
        <f>SUMIF(#REF!,#REF!, BF20:BF333)</f>
        <v>#REF!</v>
      </c>
      <c r="BH242" s="123" t="e">
        <f t="shared" si="76"/>
        <v>#N/A</v>
      </c>
      <c r="BI242" s="124">
        <f>SUMIF(B20:B333, B242, BH20:BH333)</f>
        <v>0</v>
      </c>
      <c r="BJ242" s="125"/>
      <c r="BK242" s="99"/>
      <c r="BL242" s="100"/>
      <c r="BM242" s="100"/>
      <c r="BN242" s="100"/>
      <c r="BO242" s="100"/>
      <c r="BP242" s="100"/>
      <c r="BQ242" s="100"/>
      <c r="BR242" s="100"/>
      <c r="BS242" s="100"/>
      <c r="BT242" s="100"/>
      <c r="BU242" s="100"/>
      <c r="BV242" s="100"/>
      <c r="BW242" s="100"/>
      <c r="BX242" s="100"/>
      <c r="BY242" s="100"/>
      <c r="BZ242" s="100"/>
      <c r="CA242" s="100"/>
      <c r="CB242" s="100"/>
      <c r="CC242" s="100"/>
      <c r="CD242" s="101"/>
    </row>
    <row r="243" spans="1:82" x14ac:dyDescent="0.25">
      <c r="A243" s="75" t="s">
        <v>495</v>
      </c>
      <c r="B243" s="76"/>
      <c r="C243" s="77" t="s">
        <v>112</v>
      </c>
      <c r="D243" s="77" t="s">
        <v>494</v>
      </c>
      <c r="E243" s="78" t="s">
        <v>496</v>
      </c>
      <c r="F243" s="79" t="s">
        <v>109</v>
      </c>
      <c r="G243" s="80"/>
      <c r="H243" s="81" t="s">
        <v>109</v>
      </c>
      <c r="I243" s="79" t="s">
        <v>3</v>
      </c>
      <c r="J243" s="80" t="s">
        <v>5</v>
      </c>
      <c r="K243" s="82"/>
      <c r="L243" s="83"/>
      <c r="M243" s="84"/>
      <c r="N243" s="85">
        <v>12240</v>
      </c>
      <c r="O243" s="86">
        <v>12380</v>
      </c>
      <c r="P243" s="86">
        <v>12828</v>
      </c>
      <c r="Q243" s="87"/>
      <c r="R243" s="192">
        <v>0.09</v>
      </c>
      <c r="S243" s="85">
        <v>1102</v>
      </c>
      <c r="T243" s="86">
        <v>1114</v>
      </c>
      <c r="U243" s="86">
        <v>1154</v>
      </c>
      <c r="V243" s="87">
        <f t="shared" si="66"/>
        <v>0</v>
      </c>
      <c r="W243" s="89"/>
      <c r="X243" s="90"/>
      <c r="Y243" s="91" t="s">
        <v>80</v>
      </c>
      <c r="Z243" s="80" t="str">
        <f>'[2]Tier 1'!V243</f>
        <v>D</v>
      </c>
      <c r="AA243" s="80"/>
      <c r="AB243" s="80"/>
      <c r="AC243" s="80"/>
      <c r="AD243" s="81"/>
      <c r="AE243" s="85">
        <f>'[2]Tier 1'!W243</f>
        <v>3222</v>
      </c>
      <c r="AF243" s="86"/>
      <c r="AG243" s="86">
        <f>'[2]Tier 1'!X243</f>
        <v>3222</v>
      </c>
      <c r="AH243" s="86"/>
      <c r="AI243" s="86">
        <f>'[2]Tier 1'!Y243</f>
        <v>3222</v>
      </c>
      <c r="AJ243" s="86">
        <f t="shared" si="67"/>
        <v>2899.8</v>
      </c>
      <c r="AK243" s="86" t="e" vm="1">
        <f>VLOOKUP(A243,[1]_ScenarioData!$B$2:$FF$9999,-1,FALSE)</f>
        <v>#VALUE!</v>
      </c>
      <c r="AL243" s="87" t="e" vm="2">
        <f t="shared" si="68"/>
        <v>#VALUE!</v>
      </c>
      <c r="AM243" s="85">
        <f t="shared" si="77"/>
        <v>1102</v>
      </c>
      <c r="AN243" s="92">
        <f t="shared" si="78"/>
        <v>0.34200000000000003</v>
      </c>
      <c r="AO243" s="80" t="str">
        <f t="shared" si="79"/>
        <v>OK</v>
      </c>
      <c r="AP243" s="86">
        <f t="shared" si="80"/>
        <v>1114</v>
      </c>
      <c r="AQ243" s="92">
        <f t="shared" si="81"/>
        <v>0.34599999999999997</v>
      </c>
      <c r="AR243" s="80" t="str">
        <f t="shared" si="82"/>
        <v>OK</v>
      </c>
      <c r="AS243" s="86">
        <f t="shared" si="83"/>
        <v>1154</v>
      </c>
      <c r="AT243" s="92">
        <f t="shared" si="84"/>
        <v>0.35799999999999998</v>
      </c>
      <c r="AU243" s="93" t="str">
        <f t="shared" si="85"/>
        <v>OK</v>
      </c>
      <c r="AV243" s="86">
        <f t="shared" si="69"/>
        <v>0</v>
      </c>
      <c r="AW243" s="92" t="e" vm="2">
        <f t="shared" si="70"/>
        <v>#VALUE!</v>
      </c>
      <c r="AX243" s="94" t="e" vm="2">
        <f t="shared" si="71"/>
        <v>#VALUE!</v>
      </c>
      <c r="AY243" s="79"/>
      <c r="AZ243" s="80"/>
      <c r="BA243" s="84">
        <f t="shared" si="72"/>
        <v>0</v>
      </c>
      <c r="BB243" s="95">
        <f t="shared" si="73"/>
        <v>1</v>
      </c>
      <c r="BC243" s="96" t="e">
        <f>SUMIF(#REF!,#REF!, BB20:BB333)</f>
        <v>#REF!</v>
      </c>
      <c r="BD243" s="96">
        <f t="shared" si="74"/>
        <v>1</v>
      </c>
      <c r="BE243" s="96" t="e">
        <f>SUMIF(#REF!,#REF!, BD20:BD333)</f>
        <v>#REF!</v>
      </c>
      <c r="BF243" s="96">
        <f t="shared" si="75"/>
        <v>0</v>
      </c>
      <c r="BG243" s="96" t="e">
        <f>SUMIF(#REF!,#REF!, BF20:BF333)</f>
        <v>#REF!</v>
      </c>
      <c r="BH243" s="96" t="e" vm="2">
        <f t="shared" si="76"/>
        <v>#VALUE!</v>
      </c>
      <c r="BI243" s="97">
        <f>SUMIF(B20:B333, B243, BH20:BH333)</f>
        <v>0</v>
      </c>
      <c r="BJ243" s="98"/>
      <c r="BK243" s="99"/>
      <c r="BL243" s="100"/>
      <c r="BM243" s="100"/>
      <c r="BN243" s="100"/>
      <c r="BO243" s="100"/>
      <c r="BP243" s="100"/>
      <c r="BQ243" s="100"/>
      <c r="BR243" s="100"/>
      <c r="BS243" s="100"/>
      <c r="BT243" s="100"/>
      <c r="BU243" s="100"/>
      <c r="BV243" s="100"/>
      <c r="BW243" s="100"/>
      <c r="BX243" s="100"/>
      <c r="BY243" s="100"/>
      <c r="BZ243" s="100"/>
      <c r="CA243" s="100"/>
      <c r="CB243" s="100"/>
      <c r="CC243" s="100"/>
      <c r="CD243" s="101"/>
    </row>
    <row r="244" spans="1:82" x14ac:dyDescent="0.25">
      <c r="A244" s="102" t="s">
        <v>497</v>
      </c>
      <c r="B244" s="103"/>
      <c r="C244" s="104" t="s">
        <v>112</v>
      </c>
      <c r="D244" s="104" t="s">
        <v>496</v>
      </c>
      <c r="E244" s="105" t="s">
        <v>498</v>
      </c>
      <c r="F244" s="106" t="s">
        <v>109</v>
      </c>
      <c r="G244" s="107"/>
      <c r="H244" s="108" t="s">
        <v>104</v>
      </c>
      <c r="I244" s="106" t="s">
        <v>3</v>
      </c>
      <c r="J244" s="107" t="s">
        <v>5</v>
      </c>
      <c r="K244" s="109"/>
      <c r="L244" s="110"/>
      <c r="M244" s="111"/>
      <c r="N244" s="112">
        <v>12240</v>
      </c>
      <c r="O244" s="113">
        <v>12380</v>
      </c>
      <c r="P244" s="113">
        <v>12828</v>
      </c>
      <c r="Q244" s="114"/>
      <c r="R244" s="193">
        <v>0.09</v>
      </c>
      <c r="S244" s="112">
        <v>1102</v>
      </c>
      <c r="T244" s="113">
        <v>1114</v>
      </c>
      <c r="U244" s="113">
        <v>1154</v>
      </c>
      <c r="V244" s="114">
        <f t="shared" si="66"/>
        <v>0</v>
      </c>
      <c r="W244" s="116"/>
      <c r="X244" s="117"/>
      <c r="Y244" s="118" t="s">
        <v>80</v>
      </c>
      <c r="Z244" s="107" t="str">
        <f>'[2]Tier 1'!V244</f>
        <v>D</v>
      </c>
      <c r="AA244" s="107"/>
      <c r="AB244" s="107"/>
      <c r="AC244" s="107"/>
      <c r="AD244" s="108"/>
      <c r="AE244" s="112">
        <f>'[2]Tier 1'!W244</f>
        <v>3222</v>
      </c>
      <c r="AF244" s="113"/>
      <c r="AG244" s="113">
        <f>'[2]Tier 1'!X244</f>
        <v>3222</v>
      </c>
      <c r="AH244" s="113"/>
      <c r="AI244" s="113">
        <f>'[2]Tier 1'!Y244</f>
        <v>3222</v>
      </c>
      <c r="AJ244" s="113">
        <f t="shared" si="67"/>
        <v>2899.8</v>
      </c>
      <c r="AK244" s="113" t="e" vm="1">
        <f>VLOOKUP(A244,[1]_ScenarioData!$B$2:$FF$9999,-1,FALSE)</f>
        <v>#VALUE!</v>
      </c>
      <c r="AL244" s="114" t="e" vm="2">
        <f t="shared" si="68"/>
        <v>#VALUE!</v>
      </c>
      <c r="AM244" s="112">
        <f t="shared" si="77"/>
        <v>1102</v>
      </c>
      <c r="AN244" s="119">
        <f t="shared" si="78"/>
        <v>0.34200000000000003</v>
      </c>
      <c r="AO244" s="107" t="str">
        <f t="shared" si="79"/>
        <v>OK</v>
      </c>
      <c r="AP244" s="113">
        <f t="shared" si="80"/>
        <v>1114</v>
      </c>
      <c r="AQ244" s="119">
        <f t="shared" si="81"/>
        <v>0.34599999999999997</v>
      </c>
      <c r="AR244" s="107" t="str">
        <f t="shared" si="82"/>
        <v>OK</v>
      </c>
      <c r="AS244" s="113">
        <f t="shared" si="83"/>
        <v>1154</v>
      </c>
      <c r="AT244" s="119">
        <f t="shared" si="84"/>
        <v>0.35799999999999998</v>
      </c>
      <c r="AU244" s="120" t="str">
        <f t="shared" si="85"/>
        <v>OK</v>
      </c>
      <c r="AV244" s="113">
        <f t="shared" si="69"/>
        <v>0</v>
      </c>
      <c r="AW244" s="119" t="e" vm="2">
        <f t="shared" si="70"/>
        <v>#VALUE!</v>
      </c>
      <c r="AX244" s="121" t="e" vm="2">
        <f t="shared" si="71"/>
        <v>#VALUE!</v>
      </c>
      <c r="AY244" s="106"/>
      <c r="AZ244" s="107"/>
      <c r="BA244" s="111">
        <f t="shared" si="72"/>
        <v>0</v>
      </c>
      <c r="BB244" s="122">
        <f t="shared" si="73"/>
        <v>1</v>
      </c>
      <c r="BC244" s="123" t="e">
        <f>SUMIF(#REF!,#REF!, BB20:BB333)</f>
        <v>#REF!</v>
      </c>
      <c r="BD244" s="123">
        <f t="shared" si="74"/>
        <v>1</v>
      </c>
      <c r="BE244" s="123" t="e">
        <f>SUMIF(#REF!,#REF!, BD20:BD333)</f>
        <v>#REF!</v>
      </c>
      <c r="BF244" s="123">
        <f t="shared" si="75"/>
        <v>0</v>
      </c>
      <c r="BG244" s="123" t="e">
        <f>SUMIF(#REF!,#REF!, BF20:BF333)</f>
        <v>#REF!</v>
      </c>
      <c r="BH244" s="123" t="e" vm="2">
        <f t="shared" si="76"/>
        <v>#VALUE!</v>
      </c>
      <c r="BI244" s="124">
        <f>SUMIF(B20:B333, B244, BH20:BH333)</f>
        <v>0</v>
      </c>
      <c r="BJ244" s="125"/>
      <c r="BK244" s="99"/>
      <c r="BL244" s="100"/>
      <c r="BM244" s="100"/>
      <c r="BN244" s="100"/>
      <c r="BO244" s="100"/>
      <c r="BP244" s="100"/>
      <c r="BQ244" s="100"/>
      <c r="BR244" s="100"/>
      <c r="BS244" s="100"/>
      <c r="BT244" s="100"/>
      <c r="BU244" s="100"/>
      <c r="BV244" s="100"/>
      <c r="BW244" s="100"/>
      <c r="BX244" s="100"/>
      <c r="BY244" s="100"/>
      <c r="BZ244" s="100"/>
      <c r="CA244" s="100"/>
      <c r="CB244" s="100"/>
      <c r="CC244" s="100"/>
      <c r="CD244" s="101"/>
    </row>
    <row r="245" spans="1:82" x14ac:dyDescent="0.25">
      <c r="A245" s="75" t="s">
        <v>499</v>
      </c>
      <c r="B245" s="76"/>
      <c r="C245" s="77" t="s">
        <v>112</v>
      </c>
      <c r="D245" s="77" t="s">
        <v>498</v>
      </c>
      <c r="E245" s="78" t="s">
        <v>113</v>
      </c>
      <c r="F245" s="79" t="s">
        <v>109</v>
      </c>
      <c r="G245" s="80"/>
      <c r="H245" s="81" t="s">
        <v>104</v>
      </c>
      <c r="I245" s="79" t="s">
        <v>3</v>
      </c>
      <c r="J245" s="80" t="s">
        <v>5</v>
      </c>
      <c r="K245" s="82"/>
      <c r="L245" s="83"/>
      <c r="M245" s="84"/>
      <c r="N245" s="85">
        <v>12240</v>
      </c>
      <c r="O245" s="86">
        <v>12380</v>
      </c>
      <c r="P245" s="86">
        <v>12828</v>
      </c>
      <c r="Q245" s="87"/>
      <c r="R245" s="192">
        <v>0.09</v>
      </c>
      <c r="S245" s="85">
        <v>1102</v>
      </c>
      <c r="T245" s="86">
        <v>1114</v>
      </c>
      <c r="U245" s="86">
        <v>1154</v>
      </c>
      <c r="V245" s="87">
        <f t="shared" si="66"/>
        <v>0</v>
      </c>
      <c r="W245" s="89"/>
      <c r="X245" s="90"/>
      <c r="Y245" s="91" t="s">
        <v>80</v>
      </c>
      <c r="Z245" s="80" t="str">
        <f>'[2]Tier 1'!V245</f>
        <v>D</v>
      </c>
      <c r="AA245" s="80"/>
      <c r="AB245" s="80"/>
      <c r="AC245" s="80"/>
      <c r="AD245" s="81"/>
      <c r="AE245" s="85">
        <f>'[2]Tier 1'!W245</f>
        <v>3222</v>
      </c>
      <c r="AF245" s="86"/>
      <c r="AG245" s="86">
        <f>'[2]Tier 1'!X245</f>
        <v>3222</v>
      </c>
      <c r="AH245" s="86"/>
      <c r="AI245" s="86">
        <f>'[2]Tier 1'!Y245</f>
        <v>3222</v>
      </c>
      <c r="AJ245" s="86">
        <f t="shared" si="67"/>
        <v>2899.8</v>
      </c>
      <c r="AK245" s="86" t="e">
        <f>VLOOKUP(A245,[1]_ScenarioData!$B$2:$FF$9999,-1,FALSE)</f>
        <v>#N/A</v>
      </c>
      <c r="AL245" s="87" t="e">
        <f t="shared" si="68"/>
        <v>#N/A</v>
      </c>
      <c r="AM245" s="85">
        <f t="shared" si="77"/>
        <v>1102</v>
      </c>
      <c r="AN245" s="92">
        <f t="shared" si="78"/>
        <v>0.34200000000000003</v>
      </c>
      <c r="AO245" s="80" t="str">
        <f t="shared" si="79"/>
        <v>OK</v>
      </c>
      <c r="AP245" s="86">
        <f t="shared" si="80"/>
        <v>1114</v>
      </c>
      <c r="AQ245" s="92">
        <f t="shared" si="81"/>
        <v>0.34599999999999997</v>
      </c>
      <c r="AR245" s="80" t="str">
        <f t="shared" si="82"/>
        <v>OK</v>
      </c>
      <c r="AS245" s="86">
        <f t="shared" si="83"/>
        <v>1154</v>
      </c>
      <c r="AT245" s="92">
        <f t="shared" si="84"/>
        <v>0.35799999999999998</v>
      </c>
      <c r="AU245" s="93" t="str">
        <f t="shared" si="85"/>
        <v>OK</v>
      </c>
      <c r="AV245" s="86">
        <f t="shared" si="69"/>
        <v>0</v>
      </c>
      <c r="AW245" s="92" t="e">
        <f t="shared" si="70"/>
        <v>#N/A</v>
      </c>
      <c r="AX245" s="94" t="e">
        <f t="shared" si="71"/>
        <v>#N/A</v>
      </c>
      <c r="AY245" s="79"/>
      <c r="AZ245" s="80"/>
      <c r="BA245" s="84">
        <f t="shared" si="72"/>
        <v>0</v>
      </c>
      <c r="BB245" s="95">
        <f t="shared" si="73"/>
        <v>1</v>
      </c>
      <c r="BC245" s="96" t="e">
        <f>SUMIF(#REF!,#REF!, BB20:BB333)</f>
        <v>#REF!</v>
      </c>
      <c r="BD245" s="96">
        <f t="shared" si="74"/>
        <v>1</v>
      </c>
      <c r="BE245" s="96" t="e">
        <f>SUMIF(#REF!,#REF!, BD20:BD333)</f>
        <v>#REF!</v>
      </c>
      <c r="BF245" s="96">
        <f t="shared" si="75"/>
        <v>0</v>
      </c>
      <c r="BG245" s="96" t="e">
        <f>SUMIF(#REF!,#REF!, BF20:BF333)</f>
        <v>#REF!</v>
      </c>
      <c r="BH245" s="96" t="e">
        <f t="shared" si="76"/>
        <v>#N/A</v>
      </c>
      <c r="BI245" s="97">
        <f>SUMIF(B20:B333, B245, BH20:BH333)</f>
        <v>0</v>
      </c>
      <c r="BJ245" s="98"/>
      <c r="BK245" s="99"/>
      <c r="BL245" s="100"/>
      <c r="BM245" s="100"/>
      <c r="BN245" s="100"/>
      <c r="BO245" s="100"/>
      <c r="BP245" s="100"/>
      <c r="BQ245" s="100"/>
      <c r="BR245" s="100"/>
      <c r="BS245" s="100"/>
      <c r="BT245" s="100"/>
      <c r="BU245" s="100"/>
      <c r="BV245" s="100"/>
      <c r="BW245" s="100"/>
      <c r="BX245" s="100"/>
      <c r="BY245" s="100"/>
      <c r="BZ245" s="100"/>
      <c r="CA245" s="100"/>
      <c r="CB245" s="100"/>
      <c r="CC245" s="100"/>
      <c r="CD245" s="101"/>
    </row>
    <row r="246" spans="1:82" x14ac:dyDescent="0.25">
      <c r="A246" s="102" t="s">
        <v>500</v>
      </c>
      <c r="B246" s="103"/>
      <c r="C246" s="104" t="s">
        <v>112</v>
      </c>
      <c r="D246" s="104" t="s">
        <v>111</v>
      </c>
      <c r="E246" s="105" t="s">
        <v>113</v>
      </c>
      <c r="F246" s="106" t="s">
        <v>104</v>
      </c>
      <c r="G246" s="107"/>
      <c r="H246" s="108" t="s">
        <v>104</v>
      </c>
      <c r="I246" s="106" t="s">
        <v>3</v>
      </c>
      <c r="J246" s="107" t="s">
        <v>5</v>
      </c>
      <c r="K246" s="109"/>
      <c r="L246" s="110"/>
      <c r="M246" s="111"/>
      <c r="N246" s="112">
        <v>12240</v>
      </c>
      <c r="O246" s="113">
        <v>12380</v>
      </c>
      <c r="P246" s="113">
        <v>12828</v>
      </c>
      <c r="Q246" s="114"/>
      <c r="R246" s="193">
        <v>0.09</v>
      </c>
      <c r="S246" s="112">
        <v>1102</v>
      </c>
      <c r="T246" s="113">
        <v>1114</v>
      </c>
      <c r="U246" s="113">
        <v>1154</v>
      </c>
      <c r="V246" s="114">
        <f t="shared" si="66"/>
        <v>0</v>
      </c>
      <c r="W246" s="116"/>
      <c r="X246" s="117"/>
      <c r="Y246" s="118" t="s">
        <v>80</v>
      </c>
      <c r="Z246" s="107" t="str">
        <f>'[2]Tier 1'!V246</f>
        <v>D</v>
      </c>
      <c r="AA246" s="107"/>
      <c r="AB246" s="107"/>
      <c r="AC246" s="107"/>
      <c r="AD246" s="108"/>
      <c r="AE246" s="112">
        <f>'[2]Tier 1'!W246</f>
        <v>1197</v>
      </c>
      <c r="AF246" s="113"/>
      <c r="AG246" s="113">
        <f>'[2]Tier 1'!X246</f>
        <v>1197</v>
      </c>
      <c r="AH246" s="113"/>
      <c r="AI246" s="113">
        <f>'[2]Tier 1'!Y246</f>
        <v>1197</v>
      </c>
      <c r="AJ246" s="113">
        <f t="shared" si="67"/>
        <v>1077.3</v>
      </c>
      <c r="AK246" s="113" t="e">
        <f>VLOOKUP(A246,[1]_ScenarioData!$B$2:$FF$9999,-1,FALSE)</f>
        <v>#N/A</v>
      </c>
      <c r="AL246" s="114" t="e">
        <f t="shared" si="68"/>
        <v>#N/A</v>
      </c>
      <c r="AM246" s="112">
        <f t="shared" si="77"/>
        <v>1102</v>
      </c>
      <c r="AN246" s="119">
        <f t="shared" si="78"/>
        <v>0.92100000000000004</v>
      </c>
      <c r="AO246" s="107" t="str">
        <f t="shared" si="79"/>
        <v>OK</v>
      </c>
      <c r="AP246" s="113">
        <f t="shared" si="80"/>
        <v>1114</v>
      </c>
      <c r="AQ246" s="119">
        <f t="shared" si="81"/>
        <v>0.93100000000000005</v>
      </c>
      <c r="AR246" s="107" t="str">
        <f t="shared" si="82"/>
        <v>OK</v>
      </c>
      <c r="AS246" s="113">
        <f t="shared" si="83"/>
        <v>1154</v>
      </c>
      <c r="AT246" s="119">
        <f t="shared" si="84"/>
        <v>0.96399999999999997</v>
      </c>
      <c r="AU246" s="120" t="str">
        <f t="shared" si="85"/>
        <v>OK</v>
      </c>
      <c r="AV246" s="113">
        <f t="shared" si="69"/>
        <v>0</v>
      </c>
      <c r="AW246" s="119" t="e">
        <f t="shared" si="70"/>
        <v>#N/A</v>
      </c>
      <c r="AX246" s="121" t="e">
        <f t="shared" si="71"/>
        <v>#N/A</v>
      </c>
      <c r="AY246" s="106"/>
      <c r="AZ246" s="107"/>
      <c r="BA246" s="111">
        <f t="shared" si="72"/>
        <v>0</v>
      </c>
      <c r="BB246" s="122">
        <f t="shared" si="73"/>
        <v>1</v>
      </c>
      <c r="BC246" s="123" t="e">
        <f>SUMIF(#REF!,#REF!, BB20:BB333)</f>
        <v>#REF!</v>
      </c>
      <c r="BD246" s="123">
        <f t="shared" si="74"/>
        <v>1</v>
      </c>
      <c r="BE246" s="123" t="e">
        <f>SUMIF(#REF!,#REF!, BD20:BD333)</f>
        <v>#REF!</v>
      </c>
      <c r="BF246" s="123">
        <f t="shared" si="75"/>
        <v>1</v>
      </c>
      <c r="BG246" s="123" t="e">
        <f>SUMIF(#REF!,#REF!, BF20:BF333)</f>
        <v>#REF!</v>
      </c>
      <c r="BH246" s="123" t="e">
        <f t="shared" si="76"/>
        <v>#N/A</v>
      </c>
      <c r="BI246" s="124">
        <f>SUMIF(B20:B333, B246, BH20:BH333)</f>
        <v>0</v>
      </c>
      <c r="BJ246" s="125"/>
      <c r="BK246" s="99"/>
      <c r="BL246" s="100"/>
      <c r="BM246" s="100"/>
      <c r="BN246" s="100"/>
      <c r="BO246" s="100"/>
      <c r="BP246" s="100"/>
      <c r="BQ246" s="100"/>
      <c r="BR246" s="100"/>
      <c r="BS246" s="100"/>
      <c r="BT246" s="100"/>
      <c r="BU246" s="100"/>
      <c r="BV246" s="100"/>
      <c r="BW246" s="100"/>
      <c r="BX246" s="100"/>
      <c r="BY246" s="100"/>
      <c r="BZ246" s="100"/>
      <c r="CA246" s="100"/>
      <c r="CB246" s="100"/>
      <c r="CC246" s="100"/>
      <c r="CD246" s="101"/>
    </row>
    <row r="247" spans="1:82" x14ac:dyDescent="0.25">
      <c r="A247" s="75" t="s">
        <v>501</v>
      </c>
      <c r="B247" s="76"/>
      <c r="C247" s="77" t="s">
        <v>432</v>
      </c>
      <c r="D247" s="77" t="s">
        <v>102</v>
      </c>
      <c r="E247" s="78" t="s">
        <v>113</v>
      </c>
      <c r="F247" s="79" t="s">
        <v>104</v>
      </c>
      <c r="G247" s="80"/>
      <c r="H247" s="81" t="s">
        <v>104</v>
      </c>
      <c r="I247" s="79" t="s">
        <v>3</v>
      </c>
      <c r="J247" s="80" t="s">
        <v>5</v>
      </c>
      <c r="K247" s="82"/>
      <c r="L247" s="83"/>
      <c r="M247" s="84"/>
      <c r="N247" s="85">
        <v>4020</v>
      </c>
      <c r="O247" s="86">
        <v>4266</v>
      </c>
      <c r="P247" s="86">
        <v>4438</v>
      </c>
      <c r="Q247" s="87"/>
      <c r="R247" s="192">
        <v>0.09</v>
      </c>
      <c r="S247" s="85">
        <v>362</v>
      </c>
      <c r="T247" s="86">
        <v>384</v>
      </c>
      <c r="U247" s="86">
        <v>399</v>
      </c>
      <c r="V247" s="87">
        <f t="shared" si="66"/>
        <v>0</v>
      </c>
      <c r="W247" s="89"/>
      <c r="X247" s="90"/>
      <c r="Y247" s="91" t="s">
        <v>80</v>
      </c>
      <c r="Z247" s="80" t="str">
        <f>'[2]Tier 1'!V247</f>
        <v>D</v>
      </c>
      <c r="AA247" s="80"/>
      <c r="AB247" s="80"/>
      <c r="AC247" s="80"/>
      <c r="AD247" s="81"/>
      <c r="AE247" s="85">
        <f>'[2]Tier 1'!W247</f>
        <v>1818</v>
      </c>
      <c r="AF247" s="86"/>
      <c r="AG247" s="86">
        <f>'[2]Tier 1'!X247</f>
        <v>1818</v>
      </c>
      <c r="AH247" s="86"/>
      <c r="AI247" s="86">
        <f>'[2]Tier 1'!Y247</f>
        <v>1818</v>
      </c>
      <c r="AJ247" s="86">
        <f t="shared" si="67"/>
        <v>1636.2</v>
      </c>
      <c r="AK247" s="86" t="e" vm="1">
        <f>VLOOKUP(A247,[1]_ScenarioData!$B$2:$FF$9999,-1,FALSE)</f>
        <v>#VALUE!</v>
      </c>
      <c r="AL247" s="87" t="e" vm="2">
        <f t="shared" si="68"/>
        <v>#VALUE!</v>
      </c>
      <c r="AM247" s="85">
        <f t="shared" si="77"/>
        <v>362</v>
      </c>
      <c r="AN247" s="92">
        <f t="shared" si="78"/>
        <v>0.19900000000000001</v>
      </c>
      <c r="AO247" s="80" t="str">
        <f t="shared" si="79"/>
        <v>OK</v>
      </c>
      <c r="AP247" s="86">
        <f t="shared" si="80"/>
        <v>384</v>
      </c>
      <c r="AQ247" s="92">
        <f t="shared" si="81"/>
        <v>0.21099999999999999</v>
      </c>
      <c r="AR247" s="80" t="str">
        <f t="shared" si="82"/>
        <v>OK</v>
      </c>
      <c r="AS247" s="86">
        <f t="shared" si="83"/>
        <v>399</v>
      </c>
      <c r="AT247" s="92">
        <f t="shared" si="84"/>
        <v>0.219</v>
      </c>
      <c r="AU247" s="93" t="str">
        <f t="shared" si="85"/>
        <v>OK</v>
      </c>
      <c r="AV247" s="86">
        <f t="shared" si="69"/>
        <v>0</v>
      </c>
      <c r="AW247" s="92" t="e" vm="2">
        <f t="shared" si="70"/>
        <v>#VALUE!</v>
      </c>
      <c r="AX247" s="94" t="e" vm="2">
        <f t="shared" si="71"/>
        <v>#VALUE!</v>
      </c>
      <c r="AY247" s="79"/>
      <c r="AZ247" s="80"/>
      <c r="BA247" s="84">
        <f t="shared" si="72"/>
        <v>0</v>
      </c>
      <c r="BB247" s="95">
        <f t="shared" si="73"/>
        <v>1</v>
      </c>
      <c r="BC247" s="96" t="e">
        <f>SUMIF(#REF!,#REF!, BB20:BB333)</f>
        <v>#REF!</v>
      </c>
      <c r="BD247" s="96">
        <f t="shared" si="74"/>
        <v>1</v>
      </c>
      <c r="BE247" s="96" t="e">
        <f>SUMIF(#REF!,#REF!, BD20:BD333)</f>
        <v>#REF!</v>
      </c>
      <c r="BF247" s="96">
        <f t="shared" si="75"/>
        <v>0</v>
      </c>
      <c r="BG247" s="96" t="e">
        <f>SUMIF(#REF!,#REF!, BF20:BF333)</f>
        <v>#REF!</v>
      </c>
      <c r="BH247" s="96" t="e" vm="2">
        <f t="shared" si="76"/>
        <v>#VALUE!</v>
      </c>
      <c r="BI247" s="97">
        <f>SUMIF(B20:B333, B247, BH20:BH333)</f>
        <v>0</v>
      </c>
      <c r="BJ247" s="98"/>
      <c r="BK247" s="99"/>
      <c r="BL247" s="100"/>
      <c r="BM247" s="100"/>
      <c r="BN247" s="100"/>
      <c r="BO247" s="100"/>
      <c r="BP247" s="100"/>
      <c r="BQ247" s="100"/>
      <c r="BR247" s="100"/>
      <c r="BS247" s="100"/>
      <c r="BT247" s="100"/>
      <c r="BU247" s="100"/>
      <c r="BV247" s="100"/>
      <c r="BW247" s="100"/>
      <c r="BX247" s="100"/>
      <c r="BY247" s="100"/>
      <c r="BZ247" s="100"/>
      <c r="CA247" s="100"/>
      <c r="CB247" s="100"/>
      <c r="CC247" s="100"/>
      <c r="CD247" s="101"/>
    </row>
    <row r="248" spans="1:82" x14ac:dyDescent="0.25">
      <c r="A248" s="102" t="s">
        <v>502</v>
      </c>
      <c r="B248" s="103"/>
      <c r="C248" s="104" t="s">
        <v>432</v>
      </c>
      <c r="D248" s="104" t="s">
        <v>113</v>
      </c>
      <c r="E248" s="105" t="s">
        <v>120</v>
      </c>
      <c r="F248" s="106" t="s">
        <v>104</v>
      </c>
      <c r="G248" s="107"/>
      <c r="H248" s="108" t="s">
        <v>104</v>
      </c>
      <c r="I248" s="106" t="s">
        <v>3</v>
      </c>
      <c r="J248" s="107" t="s">
        <v>5</v>
      </c>
      <c r="K248" s="109"/>
      <c r="L248" s="110"/>
      <c r="M248" s="111"/>
      <c r="N248" s="112">
        <v>3137</v>
      </c>
      <c r="O248" s="113">
        <v>3329</v>
      </c>
      <c r="P248" s="113">
        <v>3464</v>
      </c>
      <c r="Q248" s="114"/>
      <c r="R248" s="193">
        <v>0.09</v>
      </c>
      <c r="S248" s="112">
        <v>282</v>
      </c>
      <c r="T248" s="113">
        <v>300</v>
      </c>
      <c r="U248" s="113">
        <v>312</v>
      </c>
      <c r="V248" s="114">
        <f t="shared" si="66"/>
        <v>0</v>
      </c>
      <c r="W248" s="116"/>
      <c r="X248" s="117"/>
      <c r="Y248" s="118" t="s">
        <v>80</v>
      </c>
      <c r="Z248" s="107" t="str">
        <f>'[2]Tier 1'!V248</f>
        <v>D</v>
      </c>
      <c r="AA248" s="107"/>
      <c r="AB248" s="107"/>
      <c r="AC248" s="107"/>
      <c r="AD248" s="108"/>
      <c r="AE248" s="112">
        <f>'[2]Tier 1'!W248</f>
        <v>1818</v>
      </c>
      <c r="AF248" s="113"/>
      <c r="AG248" s="113">
        <f>'[2]Tier 1'!X248</f>
        <v>1818</v>
      </c>
      <c r="AH248" s="113"/>
      <c r="AI248" s="113">
        <f>'[2]Tier 1'!Y248</f>
        <v>1818</v>
      </c>
      <c r="AJ248" s="113">
        <f t="shared" si="67"/>
        <v>1636.2</v>
      </c>
      <c r="AK248" s="113" t="e" vm="1">
        <f>VLOOKUP(A248,[1]_ScenarioData!$B$2:$FF$9999,-1,FALSE)</f>
        <v>#VALUE!</v>
      </c>
      <c r="AL248" s="114" t="e" vm="2">
        <f t="shared" si="68"/>
        <v>#VALUE!</v>
      </c>
      <c r="AM248" s="112">
        <f t="shared" si="77"/>
        <v>282</v>
      </c>
      <c r="AN248" s="119">
        <f t="shared" si="78"/>
        <v>0.155</v>
      </c>
      <c r="AO248" s="107" t="str">
        <f t="shared" si="79"/>
        <v>OK</v>
      </c>
      <c r="AP248" s="113">
        <f t="shared" si="80"/>
        <v>300</v>
      </c>
      <c r="AQ248" s="119">
        <f t="shared" si="81"/>
        <v>0.16500000000000001</v>
      </c>
      <c r="AR248" s="107" t="str">
        <f t="shared" si="82"/>
        <v>OK</v>
      </c>
      <c r="AS248" s="113">
        <f t="shared" si="83"/>
        <v>312</v>
      </c>
      <c r="AT248" s="119">
        <f t="shared" si="84"/>
        <v>0.17199999999999999</v>
      </c>
      <c r="AU248" s="120" t="str">
        <f t="shared" si="85"/>
        <v>OK</v>
      </c>
      <c r="AV248" s="113">
        <f t="shared" si="69"/>
        <v>0</v>
      </c>
      <c r="AW248" s="119" t="e" vm="2">
        <f t="shared" si="70"/>
        <v>#VALUE!</v>
      </c>
      <c r="AX248" s="121" t="e" vm="2">
        <f t="shared" si="71"/>
        <v>#VALUE!</v>
      </c>
      <c r="AY248" s="106"/>
      <c r="AZ248" s="107"/>
      <c r="BA248" s="111">
        <f t="shared" si="72"/>
        <v>0</v>
      </c>
      <c r="BB248" s="122">
        <f t="shared" si="73"/>
        <v>1</v>
      </c>
      <c r="BC248" s="123" t="e">
        <f>SUMIF(#REF!,#REF!, BB20:BB333)</f>
        <v>#REF!</v>
      </c>
      <c r="BD248" s="123">
        <f t="shared" si="74"/>
        <v>1</v>
      </c>
      <c r="BE248" s="123" t="e">
        <f>SUMIF(#REF!,#REF!, BD20:BD333)</f>
        <v>#REF!</v>
      </c>
      <c r="BF248" s="123">
        <f t="shared" si="75"/>
        <v>0</v>
      </c>
      <c r="BG248" s="123" t="e">
        <f>SUMIF(#REF!,#REF!, BF20:BF333)</f>
        <v>#REF!</v>
      </c>
      <c r="BH248" s="123" t="e" vm="2">
        <f t="shared" si="76"/>
        <v>#VALUE!</v>
      </c>
      <c r="BI248" s="124">
        <f>SUMIF(B20:B333, B248, BH20:BH333)</f>
        <v>0</v>
      </c>
      <c r="BJ248" s="125"/>
      <c r="BK248" s="99"/>
      <c r="BL248" s="100"/>
      <c r="BM248" s="100"/>
      <c r="BN248" s="100"/>
      <c r="BO248" s="100"/>
      <c r="BP248" s="100"/>
      <c r="BQ248" s="100"/>
      <c r="BR248" s="100"/>
      <c r="BS248" s="100"/>
      <c r="BT248" s="100"/>
      <c r="BU248" s="100"/>
      <c r="BV248" s="100"/>
      <c r="BW248" s="100"/>
      <c r="BX248" s="100"/>
      <c r="BY248" s="100"/>
      <c r="BZ248" s="100"/>
      <c r="CA248" s="100"/>
      <c r="CB248" s="100"/>
      <c r="CC248" s="100"/>
      <c r="CD248" s="101"/>
    </row>
    <row r="249" spans="1:82" x14ac:dyDescent="0.25">
      <c r="A249" s="75" t="s">
        <v>503</v>
      </c>
      <c r="B249" s="76"/>
      <c r="C249" s="77" t="s">
        <v>280</v>
      </c>
      <c r="D249" s="77" t="s">
        <v>120</v>
      </c>
      <c r="E249" s="78" t="s">
        <v>164</v>
      </c>
      <c r="F249" s="79" t="s">
        <v>104</v>
      </c>
      <c r="G249" s="80"/>
      <c r="H249" s="81" t="s">
        <v>104</v>
      </c>
      <c r="I249" s="79" t="s">
        <v>3</v>
      </c>
      <c r="J249" s="80" t="s">
        <v>5</v>
      </c>
      <c r="K249" s="82"/>
      <c r="L249" s="83"/>
      <c r="M249" s="84"/>
      <c r="N249" s="85">
        <v>2346</v>
      </c>
      <c r="O249" s="86">
        <v>2387</v>
      </c>
      <c r="P249" s="86">
        <v>2485</v>
      </c>
      <c r="Q249" s="87"/>
      <c r="R249" s="192">
        <v>0.09</v>
      </c>
      <c r="S249" s="85">
        <v>211</v>
      </c>
      <c r="T249" s="86">
        <v>215</v>
      </c>
      <c r="U249" s="86">
        <v>224</v>
      </c>
      <c r="V249" s="87">
        <f t="shared" si="66"/>
        <v>0</v>
      </c>
      <c r="W249" s="89"/>
      <c r="X249" s="90"/>
      <c r="Y249" s="91" t="s">
        <v>80</v>
      </c>
      <c r="Z249" s="80" t="str">
        <f>'[2]Tier 1'!V249</f>
        <v>D</v>
      </c>
      <c r="AA249" s="80"/>
      <c r="AB249" s="80"/>
      <c r="AC249" s="80"/>
      <c r="AD249" s="81"/>
      <c r="AE249" s="85">
        <f>'[2]Tier 1'!W249</f>
        <v>1899</v>
      </c>
      <c r="AF249" s="86"/>
      <c r="AG249" s="86">
        <f>'[2]Tier 1'!X249</f>
        <v>1899</v>
      </c>
      <c r="AH249" s="86"/>
      <c r="AI249" s="86">
        <f>'[2]Tier 1'!Y249</f>
        <v>1899</v>
      </c>
      <c r="AJ249" s="86">
        <f t="shared" si="67"/>
        <v>1709.1000000000001</v>
      </c>
      <c r="AK249" s="86" t="e">
        <f>VLOOKUP(A249,[1]_ScenarioData!$B$2:$FF$9999,-1,FALSE)</f>
        <v>#N/A</v>
      </c>
      <c r="AL249" s="87" t="e">
        <f t="shared" si="68"/>
        <v>#N/A</v>
      </c>
      <c r="AM249" s="85">
        <f t="shared" si="77"/>
        <v>211</v>
      </c>
      <c r="AN249" s="92">
        <f t="shared" si="78"/>
        <v>0.111</v>
      </c>
      <c r="AO249" s="80" t="str">
        <f t="shared" si="79"/>
        <v>OK</v>
      </c>
      <c r="AP249" s="86">
        <f t="shared" si="80"/>
        <v>215</v>
      </c>
      <c r="AQ249" s="92">
        <f t="shared" si="81"/>
        <v>0.113</v>
      </c>
      <c r="AR249" s="80" t="str">
        <f t="shared" si="82"/>
        <v>OK</v>
      </c>
      <c r="AS249" s="86">
        <f t="shared" si="83"/>
        <v>224</v>
      </c>
      <c r="AT249" s="92">
        <f t="shared" si="84"/>
        <v>0.11799999999999999</v>
      </c>
      <c r="AU249" s="93" t="str">
        <f t="shared" si="85"/>
        <v>OK</v>
      </c>
      <c r="AV249" s="86">
        <f t="shared" si="69"/>
        <v>0</v>
      </c>
      <c r="AW249" s="92" t="e">
        <f t="shared" si="70"/>
        <v>#N/A</v>
      </c>
      <c r="AX249" s="94" t="e">
        <f t="shared" si="71"/>
        <v>#N/A</v>
      </c>
      <c r="AY249" s="79"/>
      <c r="AZ249" s="80"/>
      <c r="BA249" s="84">
        <f t="shared" si="72"/>
        <v>0</v>
      </c>
      <c r="BB249" s="95">
        <f t="shared" si="73"/>
        <v>1</v>
      </c>
      <c r="BC249" s="96" t="e">
        <f>SUMIF(#REF!,#REF!, BB20:BB333)</f>
        <v>#REF!</v>
      </c>
      <c r="BD249" s="96">
        <f t="shared" si="74"/>
        <v>1</v>
      </c>
      <c r="BE249" s="96" t="e">
        <f>SUMIF(#REF!,#REF!, BD20:BD333)</f>
        <v>#REF!</v>
      </c>
      <c r="BF249" s="96">
        <f t="shared" si="75"/>
        <v>0</v>
      </c>
      <c r="BG249" s="96" t="e">
        <f>SUMIF(#REF!,#REF!, BF20:BF333)</f>
        <v>#REF!</v>
      </c>
      <c r="BH249" s="96" t="e">
        <f t="shared" si="76"/>
        <v>#N/A</v>
      </c>
      <c r="BI249" s="97">
        <f>SUMIF(B20:B333, B249, BH20:BH333)</f>
        <v>0</v>
      </c>
      <c r="BJ249" s="98"/>
      <c r="BK249" s="99"/>
      <c r="BL249" s="100"/>
      <c r="BM249" s="100"/>
      <c r="BN249" s="100"/>
      <c r="BO249" s="100"/>
      <c r="BP249" s="100"/>
      <c r="BQ249" s="100"/>
      <c r="BR249" s="100"/>
      <c r="BS249" s="100"/>
      <c r="BT249" s="100"/>
      <c r="BU249" s="100"/>
      <c r="BV249" s="100"/>
      <c r="BW249" s="100"/>
      <c r="BX249" s="100"/>
      <c r="BY249" s="100"/>
      <c r="BZ249" s="100"/>
      <c r="CA249" s="100"/>
      <c r="CB249" s="100"/>
      <c r="CC249" s="100"/>
      <c r="CD249" s="101"/>
    </row>
    <row r="250" spans="1:82" x14ac:dyDescent="0.25">
      <c r="A250" s="102" t="s">
        <v>504</v>
      </c>
      <c r="B250" s="103"/>
      <c r="C250" s="104" t="s">
        <v>280</v>
      </c>
      <c r="D250" s="104" t="s">
        <v>164</v>
      </c>
      <c r="E250" s="105" t="s">
        <v>103</v>
      </c>
      <c r="F250" s="106" t="s">
        <v>104</v>
      </c>
      <c r="G250" s="107"/>
      <c r="H250" s="108" t="s">
        <v>104</v>
      </c>
      <c r="I250" s="106" t="s">
        <v>3</v>
      </c>
      <c r="J250" s="107" t="s">
        <v>5</v>
      </c>
      <c r="K250" s="109"/>
      <c r="L250" s="110"/>
      <c r="M250" s="111"/>
      <c r="N250" s="112">
        <v>2346</v>
      </c>
      <c r="O250" s="113">
        <v>2387</v>
      </c>
      <c r="P250" s="113">
        <v>2485</v>
      </c>
      <c r="Q250" s="114"/>
      <c r="R250" s="193">
        <v>0.09</v>
      </c>
      <c r="S250" s="112">
        <v>211</v>
      </c>
      <c r="T250" s="113">
        <v>215</v>
      </c>
      <c r="U250" s="113">
        <v>224</v>
      </c>
      <c r="V250" s="114">
        <f t="shared" si="66"/>
        <v>0</v>
      </c>
      <c r="W250" s="116"/>
      <c r="X250" s="117"/>
      <c r="Y250" s="118" t="s">
        <v>80</v>
      </c>
      <c r="Z250" s="107" t="str">
        <f>'[2]Tier 1'!V250</f>
        <v>D</v>
      </c>
      <c r="AA250" s="107"/>
      <c r="AB250" s="107"/>
      <c r="AC250" s="107"/>
      <c r="AD250" s="108"/>
      <c r="AE250" s="112">
        <f>'[2]Tier 1'!W250</f>
        <v>1962</v>
      </c>
      <c r="AF250" s="113"/>
      <c r="AG250" s="113">
        <f>'[2]Tier 1'!X250</f>
        <v>1962</v>
      </c>
      <c r="AH250" s="113"/>
      <c r="AI250" s="113">
        <f>'[2]Tier 1'!Y250</f>
        <v>1962</v>
      </c>
      <c r="AJ250" s="113">
        <f t="shared" si="67"/>
        <v>1765.8</v>
      </c>
      <c r="AK250" s="113" t="e">
        <f>VLOOKUP(A250,[1]_ScenarioData!$B$2:$FF$9999,-1,FALSE)</f>
        <v>#N/A</v>
      </c>
      <c r="AL250" s="114" t="e">
        <f t="shared" si="68"/>
        <v>#N/A</v>
      </c>
      <c r="AM250" s="112">
        <f t="shared" si="77"/>
        <v>211</v>
      </c>
      <c r="AN250" s="119">
        <f t="shared" si="78"/>
        <v>0.108</v>
      </c>
      <c r="AO250" s="107" t="str">
        <f t="shared" si="79"/>
        <v>OK</v>
      </c>
      <c r="AP250" s="113">
        <f t="shared" si="80"/>
        <v>215</v>
      </c>
      <c r="AQ250" s="119">
        <f t="shared" si="81"/>
        <v>0.11</v>
      </c>
      <c r="AR250" s="107" t="str">
        <f t="shared" si="82"/>
        <v>OK</v>
      </c>
      <c r="AS250" s="113">
        <f t="shared" si="83"/>
        <v>224</v>
      </c>
      <c r="AT250" s="119">
        <f t="shared" si="84"/>
        <v>0.114</v>
      </c>
      <c r="AU250" s="120" t="str">
        <f t="shared" si="85"/>
        <v>OK</v>
      </c>
      <c r="AV250" s="113">
        <f t="shared" si="69"/>
        <v>0</v>
      </c>
      <c r="AW250" s="119" t="e">
        <f t="shared" si="70"/>
        <v>#N/A</v>
      </c>
      <c r="AX250" s="121" t="e">
        <f t="shared" si="71"/>
        <v>#N/A</v>
      </c>
      <c r="AY250" s="106"/>
      <c r="AZ250" s="107"/>
      <c r="BA250" s="111">
        <f t="shared" si="72"/>
        <v>0</v>
      </c>
      <c r="BB250" s="122">
        <f t="shared" si="73"/>
        <v>1</v>
      </c>
      <c r="BC250" s="123" t="e">
        <f>SUMIF(#REF!,#REF!, BB20:BB333)</f>
        <v>#REF!</v>
      </c>
      <c r="BD250" s="123">
        <f t="shared" si="74"/>
        <v>1</v>
      </c>
      <c r="BE250" s="123" t="e">
        <f>SUMIF(#REF!,#REF!, BD20:BD333)</f>
        <v>#REF!</v>
      </c>
      <c r="BF250" s="123">
        <f t="shared" si="75"/>
        <v>0</v>
      </c>
      <c r="BG250" s="123" t="e">
        <f>SUMIF(#REF!,#REF!, BF20:BF333)</f>
        <v>#REF!</v>
      </c>
      <c r="BH250" s="123" t="e">
        <f t="shared" si="76"/>
        <v>#N/A</v>
      </c>
      <c r="BI250" s="124">
        <f>SUMIF(B20:B333, B250, BH20:BH333)</f>
        <v>0</v>
      </c>
      <c r="BJ250" s="125"/>
      <c r="BK250" s="99"/>
      <c r="BL250" s="100"/>
      <c r="BM250" s="100"/>
      <c r="BN250" s="100"/>
      <c r="BO250" s="100"/>
      <c r="BP250" s="100"/>
      <c r="BQ250" s="100"/>
      <c r="BR250" s="100"/>
      <c r="BS250" s="100"/>
      <c r="BT250" s="100"/>
      <c r="BU250" s="100"/>
      <c r="BV250" s="100"/>
      <c r="BW250" s="100"/>
      <c r="BX250" s="100"/>
      <c r="BY250" s="100"/>
      <c r="BZ250" s="100"/>
      <c r="CA250" s="100"/>
      <c r="CB250" s="100"/>
      <c r="CC250" s="100"/>
      <c r="CD250" s="101"/>
    </row>
    <row r="251" spans="1:82" x14ac:dyDescent="0.25">
      <c r="A251" s="75" t="s">
        <v>505</v>
      </c>
      <c r="B251" s="76"/>
      <c r="C251" s="77" t="s">
        <v>280</v>
      </c>
      <c r="D251" s="77" t="s">
        <v>103</v>
      </c>
      <c r="E251" s="78" t="s">
        <v>150</v>
      </c>
      <c r="F251" s="79" t="s">
        <v>104</v>
      </c>
      <c r="G251" s="80"/>
      <c r="H251" s="81" t="s">
        <v>104</v>
      </c>
      <c r="I251" s="79" t="s">
        <v>3</v>
      </c>
      <c r="J251" s="80" t="s">
        <v>5</v>
      </c>
      <c r="K251" s="82"/>
      <c r="L251" s="83"/>
      <c r="M251" s="84"/>
      <c r="N251" s="85">
        <v>2346</v>
      </c>
      <c r="O251" s="86">
        <v>2387</v>
      </c>
      <c r="P251" s="86">
        <v>2485</v>
      </c>
      <c r="Q251" s="87"/>
      <c r="R251" s="192">
        <v>0.09</v>
      </c>
      <c r="S251" s="85">
        <v>211</v>
      </c>
      <c r="T251" s="86">
        <v>215</v>
      </c>
      <c r="U251" s="86">
        <v>224</v>
      </c>
      <c r="V251" s="87">
        <f t="shared" si="66"/>
        <v>0</v>
      </c>
      <c r="W251" s="89"/>
      <c r="X251" s="90"/>
      <c r="Y251" s="91" t="s">
        <v>80</v>
      </c>
      <c r="Z251" s="80" t="str">
        <f>'[2]Tier 1'!V251</f>
        <v>D</v>
      </c>
      <c r="AA251" s="80"/>
      <c r="AB251" s="80"/>
      <c r="AC251" s="80"/>
      <c r="AD251" s="81"/>
      <c r="AE251" s="85">
        <f>'[2]Tier 1'!W251</f>
        <v>1962</v>
      </c>
      <c r="AF251" s="86"/>
      <c r="AG251" s="86">
        <f>'[2]Tier 1'!X251</f>
        <v>1962</v>
      </c>
      <c r="AH251" s="86"/>
      <c r="AI251" s="86">
        <f>'[2]Tier 1'!Y251</f>
        <v>1962</v>
      </c>
      <c r="AJ251" s="86">
        <f t="shared" si="67"/>
        <v>1765.8</v>
      </c>
      <c r="AK251" s="86" t="e" vm="1">
        <f>VLOOKUP(A251,[1]_ScenarioData!$B$2:$FF$9999,-1,FALSE)</f>
        <v>#VALUE!</v>
      </c>
      <c r="AL251" s="87" t="e" vm="2">
        <f t="shared" si="68"/>
        <v>#VALUE!</v>
      </c>
      <c r="AM251" s="85">
        <f t="shared" si="77"/>
        <v>211</v>
      </c>
      <c r="AN251" s="92">
        <f t="shared" si="78"/>
        <v>0.108</v>
      </c>
      <c r="AO251" s="80" t="str">
        <f t="shared" si="79"/>
        <v>OK</v>
      </c>
      <c r="AP251" s="86">
        <f t="shared" si="80"/>
        <v>215</v>
      </c>
      <c r="AQ251" s="92">
        <f t="shared" si="81"/>
        <v>0.11</v>
      </c>
      <c r="AR251" s="80" t="str">
        <f t="shared" si="82"/>
        <v>OK</v>
      </c>
      <c r="AS251" s="86">
        <f t="shared" si="83"/>
        <v>224</v>
      </c>
      <c r="AT251" s="92">
        <f t="shared" si="84"/>
        <v>0.114</v>
      </c>
      <c r="AU251" s="93" t="str">
        <f t="shared" si="85"/>
        <v>OK</v>
      </c>
      <c r="AV251" s="86">
        <f t="shared" si="69"/>
        <v>0</v>
      </c>
      <c r="AW251" s="92" t="e" vm="2">
        <f t="shared" si="70"/>
        <v>#VALUE!</v>
      </c>
      <c r="AX251" s="94" t="e" vm="2">
        <f t="shared" si="71"/>
        <v>#VALUE!</v>
      </c>
      <c r="AY251" s="79"/>
      <c r="AZ251" s="80"/>
      <c r="BA251" s="84">
        <f t="shared" si="72"/>
        <v>0</v>
      </c>
      <c r="BB251" s="95">
        <f t="shared" si="73"/>
        <v>1</v>
      </c>
      <c r="BC251" s="96" t="e">
        <f>SUMIF(#REF!,#REF!, BB20:BB333)</f>
        <v>#REF!</v>
      </c>
      <c r="BD251" s="96">
        <f t="shared" si="74"/>
        <v>1</v>
      </c>
      <c r="BE251" s="96" t="e">
        <f>SUMIF(#REF!,#REF!, BD20:BD333)</f>
        <v>#REF!</v>
      </c>
      <c r="BF251" s="96">
        <f t="shared" si="75"/>
        <v>0</v>
      </c>
      <c r="BG251" s="96" t="e">
        <f>SUMIF(#REF!,#REF!, BF20:BF333)</f>
        <v>#REF!</v>
      </c>
      <c r="BH251" s="96" t="e" vm="2">
        <f t="shared" si="76"/>
        <v>#VALUE!</v>
      </c>
      <c r="BI251" s="97">
        <f>SUMIF(B20:B333, B251, BH20:BH333)</f>
        <v>0</v>
      </c>
      <c r="BJ251" s="98"/>
      <c r="BK251" s="99"/>
      <c r="BL251" s="100"/>
      <c r="BM251" s="100"/>
      <c r="BN251" s="100"/>
      <c r="BO251" s="100"/>
      <c r="BP251" s="100"/>
      <c r="BQ251" s="100"/>
      <c r="BR251" s="100"/>
      <c r="BS251" s="100"/>
      <c r="BT251" s="100"/>
      <c r="BU251" s="100"/>
      <c r="BV251" s="100"/>
      <c r="BW251" s="100"/>
      <c r="BX251" s="100"/>
      <c r="BY251" s="100"/>
      <c r="BZ251" s="100"/>
      <c r="CA251" s="100"/>
      <c r="CB251" s="100"/>
      <c r="CC251" s="100"/>
      <c r="CD251" s="101"/>
    </row>
    <row r="252" spans="1:82" x14ac:dyDescent="0.25">
      <c r="A252" s="102" t="s">
        <v>506</v>
      </c>
      <c r="B252" s="103"/>
      <c r="C252" s="104" t="s">
        <v>166</v>
      </c>
      <c r="D252" s="104" t="s">
        <v>111</v>
      </c>
      <c r="E252" s="105" t="s">
        <v>507</v>
      </c>
      <c r="F252" s="106" t="s">
        <v>104</v>
      </c>
      <c r="G252" s="107"/>
      <c r="H252" s="108" t="s">
        <v>104</v>
      </c>
      <c r="I252" s="106" t="s">
        <v>3</v>
      </c>
      <c r="J252" s="107" t="s">
        <v>5</v>
      </c>
      <c r="K252" s="109"/>
      <c r="L252" s="110"/>
      <c r="M252" s="111"/>
      <c r="N252" s="112">
        <v>3136</v>
      </c>
      <c r="O252" s="113">
        <v>3431</v>
      </c>
      <c r="P252" s="113">
        <v>3628</v>
      </c>
      <c r="Q252" s="114"/>
      <c r="R252" s="193">
        <v>0.09</v>
      </c>
      <c r="S252" s="112">
        <v>282</v>
      </c>
      <c r="T252" s="113">
        <v>309</v>
      </c>
      <c r="U252" s="113">
        <v>327</v>
      </c>
      <c r="V252" s="114">
        <f t="shared" si="66"/>
        <v>0</v>
      </c>
      <c r="W252" s="116"/>
      <c r="X252" s="117"/>
      <c r="Y252" s="118" t="s">
        <v>80</v>
      </c>
      <c r="Z252" s="107" t="str">
        <f>'[2]Tier 1'!V252</f>
        <v>D</v>
      </c>
      <c r="AA252" s="107"/>
      <c r="AB252" s="107"/>
      <c r="AC252" s="107"/>
      <c r="AD252" s="108"/>
      <c r="AE252" s="112">
        <f>'[2]Tier 1'!W252</f>
        <v>1818</v>
      </c>
      <c r="AF252" s="113"/>
      <c r="AG252" s="113">
        <f>'[2]Tier 1'!X252</f>
        <v>1818</v>
      </c>
      <c r="AH252" s="113"/>
      <c r="AI252" s="113">
        <f>'[2]Tier 1'!Y252</f>
        <v>1818</v>
      </c>
      <c r="AJ252" s="113">
        <f t="shared" si="67"/>
        <v>1636.2</v>
      </c>
      <c r="AK252" s="113" t="e">
        <f>VLOOKUP(A252,[1]_ScenarioData!$B$2:$FF$9999,-1,FALSE)</f>
        <v>#N/A</v>
      </c>
      <c r="AL252" s="114" t="e">
        <f t="shared" si="68"/>
        <v>#N/A</v>
      </c>
      <c r="AM252" s="112">
        <f t="shared" si="77"/>
        <v>282</v>
      </c>
      <c r="AN252" s="119">
        <f t="shared" si="78"/>
        <v>0.155</v>
      </c>
      <c r="AO252" s="107" t="str">
        <f t="shared" si="79"/>
        <v>OK</v>
      </c>
      <c r="AP252" s="113">
        <f t="shared" si="80"/>
        <v>309</v>
      </c>
      <c r="AQ252" s="119">
        <f t="shared" si="81"/>
        <v>0.17</v>
      </c>
      <c r="AR252" s="107" t="str">
        <f t="shared" si="82"/>
        <v>OK</v>
      </c>
      <c r="AS252" s="113">
        <f t="shared" si="83"/>
        <v>327</v>
      </c>
      <c r="AT252" s="119">
        <f t="shared" si="84"/>
        <v>0.18</v>
      </c>
      <c r="AU252" s="120" t="str">
        <f t="shared" si="85"/>
        <v>OK</v>
      </c>
      <c r="AV252" s="113">
        <f t="shared" si="69"/>
        <v>0</v>
      </c>
      <c r="AW252" s="119" t="e">
        <f t="shared" si="70"/>
        <v>#N/A</v>
      </c>
      <c r="AX252" s="121" t="e">
        <f t="shared" si="71"/>
        <v>#N/A</v>
      </c>
      <c r="AY252" s="106"/>
      <c r="AZ252" s="107"/>
      <c r="BA252" s="111">
        <f t="shared" si="72"/>
        <v>0</v>
      </c>
      <c r="BB252" s="122">
        <f t="shared" si="73"/>
        <v>1</v>
      </c>
      <c r="BC252" s="123" t="e">
        <f>SUMIF(#REF!,#REF!, BB20:BB333)</f>
        <v>#REF!</v>
      </c>
      <c r="BD252" s="123">
        <f t="shared" si="74"/>
        <v>1</v>
      </c>
      <c r="BE252" s="123" t="e">
        <f>SUMIF(#REF!,#REF!, BD20:BD333)</f>
        <v>#REF!</v>
      </c>
      <c r="BF252" s="123">
        <f t="shared" si="75"/>
        <v>0</v>
      </c>
      <c r="BG252" s="123" t="e">
        <f>SUMIF(#REF!,#REF!, BF20:BF333)</f>
        <v>#REF!</v>
      </c>
      <c r="BH252" s="123" t="e">
        <f t="shared" si="76"/>
        <v>#N/A</v>
      </c>
      <c r="BI252" s="124">
        <f>SUMIF(B20:B333, B252, BH20:BH333)</f>
        <v>0</v>
      </c>
      <c r="BJ252" s="125"/>
      <c r="BK252" s="99"/>
      <c r="BL252" s="100"/>
      <c r="BM252" s="100"/>
      <c r="BN252" s="100"/>
      <c r="BO252" s="100"/>
      <c r="BP252" s="100"/>
      <c r="BQ252" s="100"/>
      <c r="BR252" s="100"/>
      <c r="BS252" s="100"/>
      <c r="BT252" s="100"/>
      <c r="BU252" s="100"/>
      <c r="BV252" s="100"/>
      <c r="BW252" s="100"/>
      <c r="BX252" s="100"/>
      <c r="BY252" s="100"/>
      <c r="BZ252" s="100"/>
      <c r="CA252" s="100"/>
      <c r="CB252" s="100"/>
      <c r="CC252" s="100"/>
      <c r="CD252" s="101"/>
    </row>
    <row r="253" spans="1:82" x14ac:dyDescent="0.25">
      <c r="A253" s="75" t="s">
        <v>508</v>
      </c>
      <c r="B253" s="76"/>
      <c r="C253" s="77" t="s">
        <v>166</v>
      </c>
      <c r="D253" s="77" t="s">
        <v>507</v>
      </c>
      <c r="E253" s="78" t="s">
        <v>509</v>
      </c>
      <c r="F253" s="79" t="s">
        <v>104</v>
      </c>
      <c r="G253" s="80"/>
      <c r="H253" s="81" t="s">
        <v>104</v>
      </c>
      <c r="I253" s="79" t="s">
        <v>3</v>
      </c>
      <c r="J253" s="80" t="s">
        <v>5</v>
      </c>
      <c r="K253" s="82"/>
      <c r="L253" s="83"/>
      <c r="M253" s="84"/>
      <c r="N253" s="85">
        <v>3136</v>
      </c>
      <c r="O253" s="86">
        <v>3431</v>
      </c>
      <c r="P253" s="86">
        <v>3628</v>
      </c>
      <c r="Q253" s="87"/>
      <c r="R253" s="192">
        <v>0.09</v>
      </c>
      <c r="S253" s="85">
        <v>282</v>
      </c>
      <c r="T253" s="86">
        <v>309</v>
      </c>
      <c r="U253" s="86">
        <v>327</v>
      </c>
      <c r="V253" s="87">
        <f t="shared" si="66"/>
        <v>0</v>
      </c>
      <c r="W253" s="89"/>
      <c r="X253" s="90"/>
      <c r="Y253" s="91" t="s">
        <v>80</v>
      </c>
      <c r="Z253" s="80" t="str">
        <f>'[2]Tier 1'!V253</f>
        <v>D</v>
      </c>
      <c r="AA253" s="80"/>
      <c r="AB253" s="80"/>
      <c r="AC253" s="80"/>
      <c r="AD253" s="81"/>
      <c r="AE253" s="85">
        <f>'[2]Tier 1'!W253</f>
        <v>1818</v>
      </c>
      <c r="AF253" s="86"/>
      <c r="AG253" s="86">
        <f>'[2]Tier 1'!X253</f>
        <v>1818</v>
      </c>
      <c r="AH253" s="86"/>
      <c r="AI253" s="86">
        <f>'[2]Tier 1'!Y253</f>
        <v>1818</v>
      </c>
      <c r="AJ253" s="86">
        <f t="shared" si="67"/>
        <v>1636.2</v>
      </c>
      <c r="AK253" s="86" t="e">
        <f>VLOOKUP(A253,[1]_ScenarioData!$B$2:$FF$9999,-1,FALSE)</f>
        <v>#N/A</v>
      </c>
      <c r="AL253" s="87" t="e">
        <f t="shared" si="68"/>
        <v>#N/A</v>
      </c>
      <c r="AM253" s="85">
        <f t="shared" si="77"/>
        <v>282</v>
      </c>
      <c r="AN253" s="92">
        <f t="shared" si="78"/>
        <v>0.155</v>
      </c>
      <c r="AO253" s="80" t="str">
        <f t="shared" si="79"/>
        <v>OK</v>
      </c>
      <c r="AP253" s="86">
        <f t="shared" si="80"/>
        <v>309</v>
      </c>
      <c r="AQ253" s="92">
        <f t="shared" si="81"/>
        <v>0.17</v>
      </c>
      <c r="AR253" s="80" t="str">
        <f t="shared" si="82"/>
        <v>OK</v>
      </c>
      <c r="AS253" s="86">
        <f t="shared" si="83"/>
        <v>327</v>
      </c>
      <c r="AT253" s="92">
        <f t="shared" si="84"/>
        <v>0.18</v>
      </c>
      <c r="AU253" s="93" t="str">
        <f t="shared" si="85"/>
        <v>OK</v>
      </c>
      <c r="AV253" s="86">
        <f t="shared" si="69"/>
        <v>0</v>
      </c>
      <c r="AW253" s="92" t="e">
        <f t="shared" si="70"/>
        <v>#N/A</v>
      </c>
      <c r="AX253" s="94" t="e">
        <f t="shared" si="71"/>
        <v>#N/A</v>
      </c>
      <c r="AY253" s="79"/>
      <c r="AZ253" s="80"/>
      <c r="BA253" s="84">
        <f t="shared" si="72"/>
        <v>0</v>
      </c>
      <c r="BB253" s="95">
        <f t="shared" si="73"/>
        <v>1</v>
      </c>
      <c r="BC253" s="96" t="e">
        <f>SUMIF(#REF!,#REF!, BB20:BB333)</f>
        <v>#REF!</v>
      </c>
      <c r="BD253" s="96">
        <f t="shared" si="74"/>
        <v>1</v>
      </c>
      <c r="BE253" s="96" t="e">
        <f>SUMIF(#REF!,#REF!, BD20:BD333)</f>
        <v>#REF!</v>
      </c>
      <c r="BF253" s="96">
        <f t="shared" si="75"/>
        <v>0</v>
      </c>
      <c r="BG253" s="96" t="e">
        <f>SUMIF(#REF!,#REF!, BF20:BF333)</f>
        <v>#REF!</v>
      </c>
      <c r="BH253" s="96" t="e">
        <f t="shared" si="76"/>
        <v>#N/A</v>
      </c>
      <c r="BI253" s="97">
        <f>SUMIF(B20:B333, B253, BH20:BH333)</f>
        <v>0</v>
      </c>
      <c r="BJ253" s="98"/>
      <c r="BK253" s="99"/>
      <c r="BL253" s="100"/>
      <c r="BM253" s="100"/>
      <c r="BN253" s="100"/>
      <c r="BO253" s="100"/>
      <c r="BP253" s="100"/>
      <c r="BQ253" s="100"/>
      <c r="BR253" s="100"/>
      <c r="BS253" s="100"/>
      <c r="BT253" s="100"/>
      <c r="BU253" s="100"/>
      <c r="BV253" s="100"/>
      <c r="BW253" s="100"/>
      <c r="BX253" s="100"/>
      <c r="BY253" s="100"/>
      <c r="BZ253" s="100"/>
      <c r="CA253" s="100"/>
      <c r="CB253" s="100"/>
      <c r="CC253" s="100"/>
      <c r="CD253" s="101"/>
    </row>
    <row r="254" spans="1:82" x14ac:dyDescent="0.25">
      <c r="A254" s="102" t="s">
        <v>510</v>
      </c>
      <c r="B254" s="103"/>
      <c r="C254" s="104" t="s">
        <v>166</v>
      </c>
      <c r="D254" s="104" t="s">
        <v>509</v>
      </c>
      <c r="E254" s="105" t="s">
        <v>511</v>
      </c>
      <c r="F254" s="106" t="s">
        <v>104</v>
      </c>
      <c r="G254" s="107"/>
      <c r="H254" s="108" t="s">
        <v>109</v>
      </c>
      <c r="I254" s="106" t="s">
        <v>5</v>
      </c>
      <c r="J254" s="107" t="s">
        <v>5</v>
      </c>
      <c r="K254" s="109"/>
      <c r="L254" s="110"/>
      <c r="M254" s="111"/>
      <c r="N254" s="112">
        <v>3136</v>
      </c>
      <c r="O254" s="113">
        <v>3431</v>
      </c>
      <c r="P254" s="113">
        <v>3628</v>
      </c>
      <c r="Q254" s="114"/>
      <c r="R254" s="193">
        <v>0.09</v>
      </c>
      <c r="S254" s="112">
        <v>282</v>
      </c>
      <c r="T254" s="113">
        <v>309</v>
      </c>
      <c r="U254" s="113">
        <v>327</v>
      </c>
      <c r="V254" s="114">
        <f t="shared" si="66"/>
        <v>0</v>
      </c>
      <c r="W254" s="116"/>
      <c r="X254" s="117"/>
      <c r="Y254" s="118" t="s">
        <v>80</v>
      </c>
      <c r="Z254" s="107" t="str">
        <f>'[2]Tier 1'!V254</f>
        <v>D</v>
      </c>
      <c r="AA254" s="107"/>
      <c r="AB254" s="107"/>
      <c r="AC254" s="107"/>
      <c r="AD254" s="108"/>
      <c r="AE254" s="112">
        <f>'[2]Tier 1'!W254</f>
        <v>1197</v>
      </c>
      <c r="AF254" s="113"/>
      <c r="AG254" s="113">
        <f>'[2]Tier 1'!X254</f>
        <v>1197</v>
      </c>
      <c r="AH254" s="113"/>
      <c r="AI254" s="113">
        <f>'[2]Tier 1'!Y254</f>
        <v>1197</v>
      </c>
      <c r="AJ254" s="113">
        <f t="shared" si="67"/>
        <v>1077.3</v>
      </c>
      <c r="AK254" s="113" t="e" vm="1">
        <f>VLOOKUP(A254,[1]_ScenarioData!$B$2:$FF$9999,-1,FALSE)</f>
        <v>#VALUE!</v>
      </c>
      <c r="AL254" s="114" t="e" vm="2">
        <f t="shared" si="68"/>
        <v>#VALUE!</v>
      </c>
      <c r="AM254" s="112">
        <f t="shared" si="77"/>
        <v>282</v>
      </c>
      <c r="AN254" s="119">
        <f t="shared" si="78"/>
        <v>0.23599999999999999</v>
      </c>
      <c r="AO254" s="107" t="str">
        <f t="shared" si="79"/>
        <v>OK</v>
      </c>
      <c r="AP254" s="113">
        <f t="shared" si="80"/>
        <v>309</v>
      </c>
      <c r="AQ254" s="119">
        <f t="shared" si="81"/>
        <v>0.25800000000000001</v>
      </c>
      <c r="AR254" s="107" t="str">
        <f t="shared" si="82"/>
        <v>OK</v>
      </c>
      <c r="AS254" s="113">
        <f t="shared" si="83"/>
        <v>327</v>
      </c>
      <c r="AT254" s="119">
        <f t="shared" si="84"/>
        <v>0.27300000000000002</v>
      </c>
      <c r="AU254" s="120" t="str">
        <f t="shared" si="85"/>
        <v>OK</v>
      </c>
      <c r="AV254" s="113">
        <f t="shared" si="69"/>
        <v>0</v>
      </c>
      <c r="AW254" s="119" t="e" vm="2">
        <f t="shared" si="70"/>
        <v>#VALUE!</v>
      </c>
      <c r="AX254" s="121" t="e" vm="2">
        <f t="shared" si="71"/>
        <v>#VALUE!</v>
      </c>
      <c r="AY254" s="106"/>
      <c r="AZ254" s="107"/>
      <c r="BA254" s="111">
        <f t="shared" si="72"/>
        <v>0</v>
      </c>
      <c r="BB254" s="122">
        <f t="shared" si="73"/>
        <v>1</v>
      </c>
      <c r="BC254" s="123" t="e">
        <f>SUMIF(#REF!,#REF!, BB20:BB333)</f>
        <v>#REF!</v>
      </c>
      <c r="BD254" s="123">
        <f t="shared" si="74"/>
        <v>1</v>
      </c>
      <c r="BE254" s="123" t="e">
        <f>SUMIF(#REF!,#REF!, BD20:BD333)</f>
        <v>#REF!</v>
      </c>
      <c r="BF254" s="123">
        <f t="shared" si="75"/>
        <v>0</v>
      </c>
      <c r="BG254" s="123" t="e">
        <f>SUMIF(#REF!,#REF!, BF20:BF333)</f>
        <v>#REF!</v>
      </c>
      <c r="BH254" s="123" t="e" vm="2">
        <f t="shared" si="76"/>
        <v>#VALUE!</v>
      </c>
      <c r="BI254" s="124">
        <f>SUMIF(B20:B333, B254, BH20:BH333)</f>
        <v>0</v>
      </c>
      <c r="BJ254" s="125"/>
      <c r="BK254" s="99"/>
      <c r="BL254" s="100"/>
      <c r="BM254" s="100"/>
      <c r="BN254" s="100"/>
      <c r="BO254" s="100"/>
      <c r="BP254" s="100"/>
      <c r="BQ254" s="100"/>
      <c r="BR254" s="100"/>
      <c r="BS254" s="100"/>
      <c r="BT254" s="100"/>
      <c r="BU254" s="100"/>
      <c r="BV254" s="100"/>
      <c r="BW254" s="100"/>
      <c r="BX254" s="100"/>
      <c r="BY254" s="100"/>
      <c r="BZ254" s="100"/>
      <c r="CA254" s="100"/>
      <c r="CB254" s="100"/>
      <c r="CC254" s="100"/>
      <c r="CD254" s="101"/>
    </row>
    <row r="255" spans="1:82" x14ac:dyDescent="0.25">
      <c r="A255" s="75" t="s">
        <v>512</v>
      </c>
      <c r="B255" s="76"/>
      <c r="C255" s="77" t="s">
        <v>166</v>
      </c>
      <c r="D255" s="77" t="s">
        <v>511</v>
      </c>
      <c r="E255" s="78" t="s">
        <v>170</v>
      </c>
      <c r="F255" s="79" t="s">
        <v>104</v>
      </c>
      <c r="G255" s="80"/>
      <c r="H255" s="81" t="s">
        <v>109</v>
      </c>
      <c r="I255" s="79" t="s">
        <v>3</v>
      </c>
      <c r="J255" s="80" t="s">
        <v>5</v>
      </c>
      <c r="K255" s="82"/>
      <c r="L255" s="83"/>
      <c r="M255" s="84"/>
      <c r="N255" s="85">
        <v>3336</v>
      </c>
      <c r="O255" s="86">
        <v>3631</v>
      </c>
      <c r="P255" s="86">
        <v>3828</v>
      </c>
      <c r="Q255" s="87"/>
      <c r="R255" s="192">
        <v>0.09</v>
      </c>
      <c r="S255" s="85">
        <v>300</v>
      </c>
      <c r="T255" s="86">
        <v>327</v>
      </c>
      <c r="U255" s="86">
        <v>345</v>
      </c>
      <c r="V255" s="87">
        <f t="shared" si="66"/>
        <v>0</v>
      </c>
      <c r="W255" s="89"/>
      <c r="X255" s="90"/>
      <c r="Y255" s="91" t="s">
        <v>80</v>
      </c>
      <c r="Z255" s="80" t="str">
        <f>'[2]Tier 1'!V255</f>
        <v>D</v>
      </c>
      <c r="AA255" s="80"/>
      <c r="AB255" s="80"/>
      <c r="AC255" s="80"/>
      <c r="AD255" s="81"/>
      <c r="AE255" s="85">
        <f>'[2]Tier 1'!W255</f>
        <v>1197</v>
      </c>
      <c r="AF255" s="86"/>
      <c r="AG255" s="86">
        <f>'[2]Tier 1'!X255</f>
        <v>1197</v>
      </c>
      <c r="AH255" s="86"/>
      <c r="AI255" s="86">
        <f>'[2]Tier 1'!Y255</f>
        <v>1197</v>
      </c>
      <c r="AJ255" s="86">
        <f t="shared" si="67"/>
        <v>1077.3</v>
      </c>
      <c r="AK255" s="86" t="e" vm="1">
        <f>VLOOKUP(A255,[1]_ScenarioData!$B$2:$FF$9999,-1,FALSE)</f>
        <v>#VALUE!</v>
      </c>
      <c r="AL255" s="87" t="e" vm="2">
        <f t="shared" si="68"/>
        <v>#VALUE!</v>
      </c>
      <c r="AM255" s="85">
        <f t="shared" si="77"/>
        <v>300</v>
      </c>
      <c r="AN255" s="92">
        <f t="shared" si="78"/>
        <v>0.251</v>
      </c>
      <c r="AO255" s="80" t="str">
        <f t="shared" si="79"/>
        <v>OK</v>
      </c>
      <c r="AP255" s="86">
        <f t="shared" si="80"/>
        <v>327</v>
      </c>
      <c r="AQ255" s="92">
        <f t="shared" si="81"/>
        <v>0.27300000000000002</v>
      </c>
      <c r="AR255" s="80" t="str">
        <f t="shared" si="82"/>
        <v>OK</v>
      </c>
      <c r="AS255" s="86">
        <f t="shared" si="83"/>
        <v>345</v>
      </c>
      <c r="AT255" s="92">
        <f t="shared" si="84"/>
        <v>0.28799999999999998</v>
      </c>
      <c r="AU255" s="93" t="str">
        <f t="shared" si="85"/>
        <v>OK</v>
      </c>
      <c r="AV255" s="86">
        <f t="shared" si="69"/>
        <v>0</v>
      </c>
      <c r="AW255" s="92" t="e" vm="2">
        <f t="shared" si="70"/>
        <v>#VALUE!</v>
      </c>
      <c r="AX255" s="94" t="e" vm="2">
        <f t="shared" si="71"/>
        <v>#VALUE!</v>
      </c>
      <c r="AY255" s="79"/>
      <c r="AZ255" s="80"/>
      <c r="BA255" s="84">
        <f t="shared" si="72"/>
        <v>0</v>
      </c>
      <c r="BB255" s="95">
        <f t="shared" si="73"/>
        <v>1</v>
      </c>
      <c r="BC255" s="96" t="e">
        <f>SUMIF(#REF!,#REF!, BB20:BB333)</f>
        <v>#REF!</v>
      </c>
      <c r="BD255" s="96">
        <f t="shared" si="74"/>
        <v>1</v>
      </c>
      <c r="BE255" s="96" t="e">
        <f>SUMIF(#REF!,#REF!, BD20:BD333)</f>
        <v>#REF!</v>
      </c>
      <c r="BF255" s="96">
        <f t="shared" si="75"/>
        <v>0</v>
      </c>
      <c r="BG255" s="96" t="e">
        <f>SUMIF(#REF!,#REF!, BF20:BF333)</f>
        <v>#REF!</v>
      </c>
      <c r="BH255" s="96" t="e" vm="2">
        <f t="shared" si="76"/>
        <v>#VALUE!</v>
      </c>
      <c r="BI255" s="97">
        <f>SUMIF(B20:B333, B255, BH20:BH333)</f>
        <v>0</v>
      </c>
      <c r="BJ255" s="98"/>
      <c r="BK255" s="99"/>
      <c r="BL255" s="100"/>
      <c r="BM255" s="100"/>
      <c r="BN255" s="100"/>
      <c r="BO255" s="100"/>
      <c r="BP255" s="100"/>
      <c r="BQ255" s="100"/>
      <c r="BR255" s="100"/>
      <c r="BS255" s="100"/>
      <c r="BT255" s="100"/>
      <c r="BU255" s="100"/>
      <c r="BV255" s="100"/>
      <c r="BW255" s="100"/>
      <c r="BX255" s="100"/>
      <c r="BY255" s="100"/>
      <c r="BZ255" s="100"/>
      <c r="CA255" s="100"/>
      <c r="CB255" s="100"/>
      <c r="CC255" s="100"/>
      <c r="CD255" s="101"/>
    </row>
    <row r="256" spans="1:82" x14ac:dyDescent="0.25">
      <c r="A256" s="102" t="s">
        <v>513</v>
      </c>
      <c r="B256" s="103"/>
      <c r="C256" s="104" t="s">
        <v>202</v>
      </c>
      <c r="D256" s="104" t="s">
        <v>117</v>
      </c>
      <c r="E256" s="105" t="s">
        <v>120</v>
      </c>
      <c r="F256" s="106" t="s">
        <v>104</v>
      </c>
      <c r="G256" s="107"/>
      <c r="H256" s="108" t="s">
        <v>118</v>
      </c>
      <c r="I256" s="106" t="s">
        <v>5</v>
      </c>
      <c r="J256" s="107" t="s">
        <v>5</v>
      </c>
      <c r="K256" s="109"/>
      <c r="L256" s="110"/>
      <c r="M256" s="111"/>
      <c r="N256" s="112">
        <v>6969</v>
      </c>
      <c r="O256" s="113">
        <v>7564</v>
      </c>
      <c r="P256" s="113">
        <v>7961</v>
      </c>
      <c r="Q256" s="114"/>
      <c r="R256" s="193">
        <v>0.09</v>
      </c>
      <c r="S256" s="112">
        <v>627</v>
      </c>
      <c r="T256" s="113">
        <v>681</v>
      </c>
      <c r="U256" s="113">
        <v>716</v>
      </c>
      <c r="V256" s="114">
        <f t="shared" si="66"/>
        <v>0</v>
      </c>
      <c r="W256" s="116"/>
      <c r="X256" s="117"/>
      <c r="Y256" s="118" t="s">
        <v>80</v>
      </c>
      <c r="Z256" s="107" t="str">
        <f>'[2]Tier 1'!V256</f>
        <v>D</v>
      </c>
      <c r="AA256" s="107"/>
      <c r="AB256" s="107"/>
      <c r="AC256" s="107"/>
      <c r="AD256" s="108"/>
      <c r="AE256" s="112">
        <f>'[2]Tier 1'!W256</f>
        <v>1440</v>
      </c>
      <c r="AF256" s="113"/>
      <c r="AG256" s="113">
        <f>'[2]Tier 1'!X256</f>
        <v>1440</v>
      </c>
      <c r="AH256" s="113"/>
      <c r="AI256" s="113">
        <f>'[2]Tier 1'!Y256</f>
        <v>3222</v>
      </c>
      <c r="AJ256" s="113">
        <f t="shared" si="67"/>
        <v>2899.8</v>
      </c>
      <c r="AK256" s="113" t="e" vm="1">
        <f>VLOOKUP(A256,[1]_ScenarioData!$B$2:$FF$9999,-1,FALSE)</f>
        <v>#VALUE!</v>
      </c>
      <c r="AL256" s="114" t="e" vm="2">
        <f t="shared" si="68"/>
        <v>#VALUE!</v>
      </c>
      <c r="AM256" s="112">
        <f t="shared" si="77"/>
        <v>627</v>
      </c>
      <c r="AN256" s="119">
        <f t="shared" si="78"/>
        <v>0.435</v>
      </c>
      <c r="AO256" s="107" t="str">
        <f t="shared" si="79"/>
        <v>OK</v>
      </c>
      <c r="AP256" s="113">
        <f t="shared" si="80"/>
        <v>681</v>
      </c>
      <c r="AQ256" s="119">
        <f t="shared" si="81"/>
        <v>0.47299999999999998</v>
      </c>
      <c r="AR256" s="107" t="str">
        <f t="shared" si="82"/>
        <v>OK</v>
      </c>
      <c r="AS256" s="113">
        <f t="shared" si="83"/>
        <v>716</v>
      </c>
      <c r="AT256" s="119">
        <f t="shared" si="84"/>
        <v>0.222</v>
      </c>
      <c r="AU256" s="120" t="str">
        <f t="shared" si="85"/>
        <v>OK</v>
      </c>
      <c r="AV256" s="113">
        <f t="shared" si="69"/>
        <v>0</v>
      </c>
      <c r="AW256" s="119" t="e" vm="2">
        <f t="shared" si="70"/>
        <v>#VALUE!</v>
      </c>
      <c r="AX256" s="121" t="e" vm="2">
        <f t="shared" si="71"/>
        <v>#VALUE!</v>
      </c>
      <c r="AY256" s="106"/>
      <c r="AZ256" s="107"/>
      <c r="BA256" s="111">
        <f t="shared" si="72"/>
        <v>0</v>
      </c>
      <c r="BB256" s="122">
        <f t="shared" si="73"/>
        <v>1</v>
      </c>
      <c r="BC256" s="123" t="e">
        <f>SUMIF(#REF!,#REF!, BB20:BB333)</f>
        <v>#REF!</v>
      </c>
      <c r="BD256" s="123">
        <f t="shared" si="74"/>
        <v>1</v>
      </c>
      <c r="BE256" s="123" t="e">
        <f>SUMIF(#REF!,#REF!, BD20:BD333)</f>
        <v>#REF!</v>
      </c>
      <c r="BF256" s="123">
        <f t="shared" si="75"/>
        <v>0</v>
      </c>
      <c r="BG256" s="123" t="e">
        <f>SUMIF(#REF!,#REF!, BF20:BF333)</f>
        <v>#REF!</v>
      </c>
      <c r="BH256" s="123" t="e" vm="2">
        <f t="shared" si="76"/>
        <v>#VALUE!</v>
      </c>
      <c r="BI256" s="124">
        <f>SUMIF(B20:B333, B256, BH20:BH333)</f>
        <v>0</v>
      </c>
      <c r="BJ256" s="125"/>
      <c r="BK256" s="99"/>
      <c r="BL256" s="100"/>
      <c r="BM256" s="100"/>
      <c r="BN256" s="100"/>
      <c r="BO256" s="100"/>
      <c r="BP256" s="100"/>
      <c r="BQ256" s="100"/>
      <c r="BR256" s="100"/>
      <c r="BS256" s="100"/>
      <c r="BT256" s="100"/>
      <c r="BU256" s="100"/>
      <c r="BV256" s="100"/>
      <c r="BW256" s="100"/>
      <c r="BX256" s="100"/>
      <c r="BY256" s="100"/>
      <c r="BZ256" s="100"/>
      <c r="CA256" s="100"/>
      <c r="CB256" s="100"/>
      <c r="CC256" s="100"/>
      <c r="CD256" s="101"/>
    </row>
    <row r="257" spans="1:82" x14ac:dyDescent="0.25">
      <c r="A257" s="75" t="s">
        <v>514</v>
      </c>
      <c r="B257" s="76"/>
      <c r="C257" s="77" t="s">
        <v>202</v>
      </c>
      <c r="D257" s="77" t="s">
        <v>120</v>
      </c>
      <c r="E257" s="78" t="s">
        <v>130</v>
      </c>
      <c r="F257" s="79" t="s">
        <v>104</v>
      </c>
      <c r="G257" s="80"/>
      <c r="H257" s="81" t="s">
        <v>104</v>
      </c>
      <c r="I257" s="79" t="s">
        <v>5</v>
      </c>
      <c r="J257" s="80" t="s">
        <v>5</v>
      </c>
      <c r="K257" s="82"/>
      <c r="L257" s="83"/>
      <c r="M257" s="84"/>
      <c r="N257" s="85">
        <v>5334</v>
      </c>
      <c r="O257" s="86">
        <v>5463</v>
      </c>
      <c r="P257" s="86">
        <v>5549</v>
      </c>
      <c r="Q257" s="87"/>
      <c r="R257" s="192">
        <v>0.09</v>
      </c>
      <c r="S257" s="85">
        <v>480</v>
      </c>
      <c r="T257" s="86">
        <v>492</v>
      </c>
      <c r="U257" s="86">
        <v>499</v>
      </c>
      <c r="V257" s="87">
        <f t="shared" si="66"/>
        <v>0</v>
      </c>
      <c r="W257" s="89"/>
      <c r="X257" s="90"/>
      <c r="Y257" s="91" t="s">
        <v>80</v>
      </c>
      <c r="Z257" s="80" t="str">
        <f>'[2]Tier 1'!V257</f>
        <v>D</v>
      </c>
      <c r="AA257" s="80"/>
      <c r="AB257" s="80"/>
      <c r="AC257" s="80"/>
      <c r="AD257" s="81"/>
      <c r="AE257" s="85">
        <f>'[2]Tier 1'!W257</f>
        <v>1440</v>
      </c>
      <c r="AF257" s="86"/>
      <c r="AG257" s="86">
        <f>'[2]Tier 1'!X257</f>
        <v>1440</v>
      </c>
      <c r="AH257" s="86"/>
      <c r="AI257" s="86">
        <f>'[2]Tier 1'!Y257</f>
        <v>3222</v>
      </c>
      <c r="AJ257" s="86">
        <f t="shared" si="67"/>
        <v>2899.8</v>
      </c>
      <c r="AK257" s="86" t="e" vm="1">
        <f>VLOOKUP(A257,[1]_ScenarioData!$B$2:$FF$9999,-1,FALSE)</f>
        <v>#VALUE!</v>
      </c>
      <c r="AL257" s="87" t="e" vm="2">
        <f t="shared" si="68"/>
        <v>#VALUE!</v>
      </c>
      <c r="AM257" s="85">
        <f t="shared" si="77"/>
        <v>480</v>
      </c>
      <c r="AN257" s="92">
        <f t="shared" si="78"/>
        <v>0.33300000000000002</v>
      </c>
      <c r="AO257" s="80" t="str">
        <f t="shared" si="79"/>
        <v>OK</v>
      </c>
      <c r="AP257" s="86">
        <f t="shared" si="80"/>
        <v>492</v>
      </c>
      <c r="AQ257" s="92">
        <f t="shared" si="81"/>
        <v>0.34200000000000003</v>
      </c>
      <c r="AR257" s="80" t="str">
        <f t="shared" si="82"/>
        <v>OK</v>
      </c>
      <c r="AS257" s="86">
        <f t="shared" si="83"/>
        <v>499</v>
      </c>
      <c r="AT257" s="92">
        <f t="shared" si="84"/>
        <v>0.155</v>
      </c>
      <c r="AU257" s="93" t="str">
        <f t="shared" si="85"/>
        <v>OK</v>
      </c>
      <c r="AV257" s="86">
        <f t="shared" si="69"/>
        <v>0</v>
      </c>
      <c r="AW257" s="92" t="e" vm="2">
        <f t="shared" si="70"/>
        <v>#VALUE!</v>
      </c>
      <c r="AX257" s="94" t="e" vm="2">
        <f t="shared" si="71"/>
        <v>#VALUE!</v>
      </c>
      <c r="AY257" s="79"/>
      <c r="AZ257" s="80"/>
      <c r="BA257" s="84">
        <f t="shared" si="72"/>
        <v>0</v>
      </c>
      <c r="BB257" s="95">
        <f t="shared" si="73"/>
        <v>1</v>
      </c>
      <c r="BC257" s="96" t="e">
        <f>SUMIF(#REF!,#REF!, BB20:BB333)</f>
        <v>#REF!</v>
      </c>
      <c r="BD257" s="96">
        <f t="shared" si="74"/>
        <v>1</v>
      </c>
      <c r="BE257" s="96" t="e">
        <f>SUMIF(#REF!,#REF!, BD20:BD333)</f>
        <v>#REF!</v>
      </c>
      <c r="BF257" s="96">
        <f t="shared" si="75"/>
        <v>0</v>
      </c>
      <c r="BG257" s="96" t="e">
        <f>SUMIF(#REF!,#REF!, BF20:BF333)</f>
        <v>#REF!</v>
      </c>
      <c r="BH257" s="96" t="e" vm="2">
        <f t="shared" si="76"/>
        <v>#VALUE!</v>
      </c>
      <c r="BI257" s="97">
        <f>SUMIF(B20:B333, B257, BH20:BH333)</f>
        <v>0</v>
      </c>
      <c r="BJ257" s="98"/>
      <c r="BK257" s="99"/>
      <c r="BL257" s="100"/>
      <c r="BM257" s="100"/>
      <c r="BN257" s="100"/>
      <c r="BO257" s="100"/>
      <c r="BP257" s="100"/>
      <c r="BQ257" s="100"/>
      <c r="BR257" s="100"/>
      <c r="BS257" s="100"/>
      <c r="BT257" s="100"/>
      <c r="BU257" s="100"/>
      <c r="BV257" s="100"/>
      <c r="BW257" s="100"/>
      <c r="BX257" s="100"/>
      <c r="BY257" s="100"/>
      <c r="BZ257" s="100"/>
      <c r="CA257" s="100"/>
      <c r="CB257" s="100"/>
      <c r="CC257" s="100"/>
      <c r="CD257" s="101"/>
    </row>
    <row r="258" spans="1:82" x14ac:dyDescent="0.25">
      <c r="A258" s="102" t="s">
        <v>515</v>
      </c>
      <c r="B258" s="103"/>
      <c r="C258" s="104" t="s">
        <v>202</v>
      </c>
      <c r="D258" s="104" t="s">
        <v>130</v>
      </c>
      <c r="E258" s="105" t="s">
        <v>103</v>
      </c>
      <c r="F258" s="106" t="s">
        <v>104</v>
      </c>
      <c r="G258" s="107"/>
      <c r="H258" s="108" t="s">
        <v>109</v>
      </c>
      <c r="I258" s="106" t="s">
        <v>5</v>
      </c>
      <c r="J258" s="107" t="s">
        <v>5</v>
      </c>
      <c r="K258" s="109"/>
      <c r="L258" s="110"/>
      <c r="M258" s="111"/>
      <c r="N258" s="112">
        <v>5334</v>
      </c>
      <c r="O258" s="113">
        <v>5463</v>
      </c>
      <c r="P258" s="113">
        <v>5549</v>
      </c>
      <c r="Q258" s="114"/>
      <c r="R258" s="193">
        <v>0.09</v>
      </c>
      <c r="S258" s="112">
        <v>480</v>
      </c>
      <c r="T258" s="113">
        <v>492</v>
      </c>
      <c r="U258" s="113">
        <v>499</v>
      </c>
      <c r="V258" s="114">
        <f t="shared" si="66"/>
        <v>0</v>
      </c>
      <c r="W258" s="116"/>
      <c r="X258" s="117"/>
      <c r="Y258" s="118" t="s">
        <v>80</v>
      </c>
      <c r="Z258" s="107" t="str">
        <f>'[2]Tier 1'!V258</f>
        <v>D</v>
      </c>
      <c r="AA258" s="107"/>
      <c r="AB258" s="107"/>
      <c r="AC258" s="107"/>
      <c r="AD258" s="108"/>
      <c r="AE258" s="112">
        <f>'[2]Tier 1'!W258</f>
        <v>1440</v>
      </c>
      <c r="AF258" s="113"/>
      <c r="AG258" s="113">
        <f>'[2]Tier 1'!X258</f>
        <v>1440</v>
      </c>
      <c r="AH258" s="113"/>
      <c r="AI258" s="113">
        <f>'[2]Tier 1'!Y258</f>
        <v>4851</v>
      </c>
      <c r="AJ258" s="113">
        <f t="shared" si="67"/>
        <v>4365.9000000000005</v>
      </c>
      <c r="AK258" s="113" t="e" vm="1">
        <f>VLOOKUP(A258,[1]_ScenarioData!$B$2:$FF$9999,-1,FALSE)</f>
        <v>#VALUE!</v>
      </c>
      <c r="AL258" s="114" t="e" vm="2">
        <f t="shared" si="68"/>
        <v>#VALUE!</v>
      </c>
      <c r="AM258" s="112">
        <f t="shared" si="77"/>
        <v>480</v>
      </c>
      <c r="AN258" s="119">
        <f t="shared" si="78"/>
        <v>0.33300000000000002</v>
      </c>
      <c r="AO258" s="107" t="str">
        <f t="shared" si="79"/>
        <v>OK</v>
      </c>
      <c r="AP258" s="113">
        <f t="shared" si="80"/>
        <v>492</v>
      </c>
      <c r="AQ258" s="119">
        <f t="shared" si="81"/>
        <v>0.34200000000000003</v>
      </c>
      <c r="AR258" s="107" t="str">
        <f t="shared" si="82"/>
        <v>OK</v>
      </c>
      <c r="AS258" s="113">
        <f t="shared" si="83"/>
        <v>499</v>
      </c>
      <c r="AT258" s="119">
        <f t="shared" si="84"/>
        <v>0.10299999999999999</v>
      </c>
      <c r="AU258" s="120" t="str">
        <f t="shared" si="85"/>
        <v>OK</v>
      </c>
      <c r="AV258" s="113">
        <f t="shared" si="69"/>
        <v>0</v>
      </c>
      <c r="AW258" s="119" t="e" vm="2">
        <f t="shared" si="70"/>
        <v>#VALUE!</v>
      </c>
      <c r="AX258" s="121" t="e" vm="2">
        <f t="shared" si="71"/>
        <v>#VALUE!</v>
      </c>
      <c r="AY258" s="106"/>
      <c r="AZ258" s="107"/>
      <c r="BA258" s="111">
        <f t="shared" si="72"/>
        <v>0</v>
      </c>
      <c r="BB258" s="122">
        <f t="shared" si="73"/>
        <v>1</v>
      </c>
      <c r="BC258" s="123" t="e">
        <f>SUMIF(#REF!,#REF!, BB20:BB333)</f>
        <v>#REF!</v>
      </c>
      <c r="BD258" s="123">
        <f t="shared" si="74"/>
        <v>1</v>
      </c>
      <c r="BE258" s="123" t="e">
        <f>SUMIF(#REF!,#REF!, BD20:BD333)</f>
        <v>#REF!</v>
      </c>
      <c r="BF258" s="123">
        <f t="shared" si="75"/>
        <v>0</v>
      </c>
      <c r="BG258" s="123" t="e">
        <f>SUMIF(#REF!,#REF!, BF20:BF333)</f>
        <v>#REF!</v>
      </c>
      <c r="BH258" s="123" t="e" vm="2">
        <f t="shared" si="76"/>
        <v>#VALUE!</v>
      </c>
      <c r="BI258" s="124">
        <f>SUMIF(B20:B333, B258, BH20:BH333)</f>
        <v>0</v>
      </c>
      <c r="BJ258" s="125"/>
      <c r="BK258" s="99"/>
      <c r="BL258" s="100"/>
      <c r="BM258" s="100"/>
      <c r="BN258" s="100"/>
      <c r="BO258" s="100"/>
      <c r="BP258" s="100"/>
      <c r="BQ258" s="100"/>
      <c r="BR258" s="100"/>
      <c r="BS258" s="100"/>
      <c r="BT258" s="100"/>
      <c r="BU258" s="100"/>
      <c r="BV258" s="100"/>
      <c r="BW258" s="100"/>
      <c r="BX258" s="100"/>
      <c r="BY258" s="100"/>
      <c r="BZ258" s="100"/>
      <c r="CA258" s="100"/>
      <c r="CB258" s="100"/>
      <c r="CC258" s="100"/>
      <c r="CD258" s="101"/>
    </row>
    <row r="259" spans="1:82" x14ac:dyDescent="0.25">
      <c r="A259" s="75" t="s">
        <v>516</v>
      </c>
      <c r="B259" s="76"/>
      <c r="C259" s="77" t="s">
        <v>494</v>
      </c>
      <c r="D259" s="77" t="s">
        <v>112</v>
      </c>
      <c r="E259" s="78" t="s">
        <v>517</v>
      </c>
      <c r="F259" s="79" t="s">
        <v>104</v>
      </c>
      <c r="G259" s="80"/>
      <c r="H259" s="81" t="s">
        <v>104</v>
      </c>
      <c r="I259" s="79" t="s">
        <v>5</v>
      </c>
      <c r="J259" s="80" t="s">
        <v>5</v>
      </c>
      <c r="K259" s="82"/>
      <c r="L259" s="83"/>
      <c r="M259" s="84"/>
      <c r="N259" s="85">
        <v>21420</v>
      </c>
      <c r="O259" s="86">
        <v>22178</v>
      </c>
      <c r="P259" s="86">
        <v>23844</v>
      </c>
      <c r="Q259" s="87"/>
      <c r="R259" s="192">
        <v>0.09</v>
      </c>
      <c r="S259" s="85">
        <v>1928</v>
      </c>
      <c r="T259" s="86">
        <v>1996</v>
      </c>
      <c r="U259" s="86">
        <v>2146</v>
      </c>
      <c r="V259" s="87">
        <f t="shared" si="66"/>
        <v>0</v>
      </c>
      <c r="W259" s="89"/>
      <c r="X259" s="90"/>
      <c r="Y259" s="91" t="s">
        <v>80</v>
      </c>
      <c r="Z259" s="80" t="str">
        <f>'[2]Tier 1'!V259</f>
        <v>D</v>
      </c>
      <c r="AA259" s="80"/>
      <c r="AB259" s="80"/>
      <c r="AC259" s="80"/>
      <c r="AD259" s="81"/>
      <c r="AE259" s="85">
        <f>'[2]Tier 1'!W259</f>
        <v>1440</v>
      </c>
      <c r="AF259" s="86"/>
      <c r="AG259" s="86">
        <f>'[2]Tier 1'!X259</f>
        <v>1440</v>
      </c>
      <c r="AH259" s="86"/>
      <c r="AI259" s="86">
        <f>'[2]Tier 1'!Y259</f>
        <v>1440</v>
      </c>
      <c r="AJ259" s="86">
        <f t="shared" si="67"/>
        <v>1296</v>
      </c>
      <c r="AK259" s="86" t="e" vm="1">
        <f>VLOOKUP(A259,[1]_ScenarioData!$B$2:$FF$9999,-1,FALSE)</f>
        <v>#VALUE!</v>
      </c>
      <c r="AL259" s="87" t="e" vm="2">
        <f t="shared" si="68"/>
        <v>#VALUE!</v>
      </c>
      <c r="AM259" s="85">
        <f t="shared" si="77"/>
        <v>1928</v>
      </c>
      <c r="AN259" s="92">
        <f t="shared" si="78"/>
        <v>1.339</v>
      </c>
      <c r="AO259" s="80" t="str">
        <f t="shared" si="79"/>
        <v>OK</v>
      </c>
      <c r="AP259" s="86">
        <f t="shared" si="80"/>
        <v>1996</v>
      </c>
      <c r="AQ259" s="92">
        <f t="shared" si="81"/>
        <v>1.3859999999999999</v>
      </c>
      <c r="AR259" s="80" t="str">
        <f t="shared" si="82"/>
        <v>OK</v>
      </c>
      <c r="AS259" s="86">
        <f t="shared" si="83"/>
        <v>2146</v>
      </c>
      <c r="AT259" s="92">
        <f t="shared" si="84"/>
        <v>1.49</v>
      </c>
      <c r="AU259" s="93" t="str">
        <f t="shared" si="85"/>
        <v>OK</v>
      </c>
      <c r="AV259" s="86">
        <f t="shared" si="69"/>
        <v>0</v>
      </c>
      <c r="AW259" s="92" t="e" vm="2">
        <f t="shared" si="70"/>
        <v>#VALUE!</v>
      </c>
      <c r="AX259" s="94" t="e" vm="2">
        <f t="shared" si="71"/>
        <v>#VALUE!</v>
      </c>
      <c r="AY259" s="79"/>
      <c r="AZ259" s="80"/>
      <c r="BA259" s="84">
        <f t="shared" si="72"/>
        <v>0</v>
      </c>
      <c r="BB259" s="95">
        <f t="shared" si="73"/>
        <v>1</v>
      </c>
      <c r="BC259" s="96" t="e">
        <f>SUMIF(#REF!,#REF!, BB20:BB333)</f>
        <v>#REF!</v>
      </c>
      <c r="BD259" s="96">
        <f t="shared" si="74"/>
        <v>1</v>
      </c>
      <c r="BE259" s="96" t="e">
        <f>SUMIF(#REF!,#REF!, BD20:BD333)</f>
        <v>#REF!</v>
      </c>
      <c r="BF259" s="96">
        <f t="shared" si="75"/>
        <v>1</v>
      </c>
      <c r="BG259" s="96" t="e">
        <f>SUMIF(#REF!,#REF!, BF20:BF333)</f>
        <v>#REF!</v>
      </c>
      <c r="BH259" s="96" t="e" vm="2">
        <f t="shared" si="76"/>
        <v>#VALUE!</v>
      </c>
      <c r="BI259" s="97">
        <f>SUMIF(B20:B333, B259, BH20:BH333)</f>
        <v>0</v>
      </c>
      <c r="BJ259" s="98"/>
      <c r="BK259" s="99"/>
      <c r="BL259" s="100"/>
      <c r="BM259" s="100"/>
      <c r="BN259" s="100"/>
      <c r="BO259" s="100"/>
      <c r="BP259" s="100"/>
      <c r="BQ259" s="100"/>
      <c r="BR259" s="100"/>
      <c r="BS259" s="100"/>
      <c r="BT259" s="100"/>
      <c r="BU259" s="100"/>
      <c r="BV259" s="100"/>
      <c r="BW259" s="100"/>
      <c r="BX259" s="100"/>
      <c r="BY259" s="100"/>
      <c r="BZ259" s="100"/>
      <c r="CA259" s="100"/>
      <c r="CB259" s="100"/>
      <c r="CC259" s="100"/>
      <c r="CD259" s="101"/>
    </row>
    <row r="260" spans="1:82" x14ac:dyDescent="0.25">
      <c r="A260" s="102" t="s">
        <v>518</v>
      </c>
      <c r="B260" s="103"/>
      <c r="C260" s="104" t="s">
        <v>494</v>
      </c>
      <c r="D260" s="104" t="s">
        <v>517</v>
      </c>
      <c r="E260" s="105" t="s">
        <v>519</v>
      </c>
      <c r="F260" s="106" t="s">
        <v>104</v>
      </c>
      <c r="G260" s="107"/>
      <c r="H260" s="108" t="s">
        <v>109</v>
      </c>
      <c r="I260" s="106" t="s">
        <v>5</v>
      </c>
      <c r="J260" s="107" t="s">
        <v>5</v>
      </c>
      <c r="K260" s="109"/>
      <c r="L260" s="110"/>
      <c r="M260" s="111"/>
      <c r="N260" s="112">
        <v>21420</v>
      </c>
      <c r="O260" s="113">
        <v>22178</v>
      </c>
      <c r="P260" s="113">
        <v>23844</v>
      </c>
      <c r="Q260" s="114"/>
      <c r="R260" s="193">
        <v>0.09</v>
      </c>
      <c r="S260" s="112">
        <v>1928</v>
      </c>
      <c r="T260" s="113">
        <v>1996</v>
      </c>
      <c r="U260" s="113">
        <v>0</v>
      </c>
      <c r="V260" s="114">
        <f t="shared" si="66"/>
        <v>0</v>
      </c>
      <c r="W260" s="116"/>
      <c r="X260" s="117"/>
      <c r="Y260" s="118" t="s">
        <v>80</v>
      </c>
      <c r="Z260" s="107" t="str">
        <f>'[2]Tier 1'!V260</f>
        <v>D</v>
      </c>
      <c r="AA260" s="107"/>
      <c r="AB260" s="107"/>
      <c r="AC260" s="107"/>
      <c r="AD260" s="108"/>
      <c r="AE260" s="112">
        <f>'[2]Tier 1'!W260</f>
        <v>1962</v>
      </c>
      <c r="AF260" s="113"/>
      <c r="AG260" s="113">
        <f>'[2]Tier 1'!X260</f>
        <v>1962</v>
      </c>
      <c r="AH260" s="113"/>
      <c r="AI260" s="113">
        <f>'[2]Tier 1'!Y260</f>
        <v>0</v>
      </c>
      <c r="AJ260" s="113">
        <f t="shared" si="67"/>
        <v>0</v>
      </c>
      <c r="AK260" s="113" t="e" vm="1">
        <f>VLOOKUP(A260,[1]_ScenarioData!$B$2:$FF$9999,-1,FALSE)</f>
        <v>#VALUE!</v>
      </c>
      <c r="AL260" s="114" t="e" vm="2">
        <f t="shared" si="68"/>
        <v>#VALUE!</v>
      </c>
      <c r="AM260" s="112">
        <f t="shared" si="77"/>
        <v>1928</v>
      </c>
      <c r="AN260" s="119">
        <f t="shared" si="78"/>
        <v>0.98299999999999998</v>
      </c>
      <c r="AO260" s="107" t="str">
        <f t="shared" si="79"/>
        <v>OK</v>
      </c>
      <c r="AP260" s="113">
        <f t="shared" si="80"/>
        <v>1996</v>
      </c>
      <c r="AQ260" s="119">
        <f t="shared" si="81"/>
        <v>1.0169999999999999</v>
      </c>
      <c r="AR260" s="107" t="str">
        <f t="shared" si="82"/>
        <v>OK</v>
      </c>
      <c r="AS260" s="113">
        <f t="shared" si="83"/>
        <v>0</v>
      </c>
      <c r="AT260" s="119">
        <f t="shared" si="84"/>
        <v>0</v>
      </c>
      <c r="AU260" s="120" t="str">
        <f t="shared" si="85"/>
        <v>OK</v>
      </c>
      <c r="AV260" s="113">
        <f t="shared" si="69"/>
        <v>0</v>
      </c>
      <c r="AW260" s="119" t="e" vm="2">
        <f t="shared" si="70"/>
        <v>#VALUE!</v>
      </c>
      <c r="AX260" s="121" t="e" vm="2">
        <f t="shared" si="71"/>
        <v>#VALUE!</v>
      </c>
      <c r="AY260" s="106"/>
      <c r="AZ260" s="107"/>
      <c r="BA260" s="111">
        <f t="shared" si="72"/>
        <v>0</v>
      </c>
      <c r="BB260" s="122">
        <f t="shared" si="73"/>
        <v>1</v>
      </c>
      <c r="BC260" s="123" t="e">
        <f>SUMIF(#REF!,#REF!, BB20:BB333)</f>
        <v>#REF!</v>
      </c>
      <c r="BD260" s="123">
        <f t="shared" si="74"/>
        <v>1</v>
      </c>
      <c r="BE260" s="123" t="e">
        <f>SUMIF(#REF!,#REF!, BD20:BD333)</f>
        <v>#REF!</v>
      </c>
      <c r="BF260" s="123">
        <f t="shared" si="75"/>
        <v>0</v>
      </c>
      <c r="BG260" s="123" t="e">
        <f>SUMIF(#REF!,#REF!, BF20:BF333)</f>
        <v>#REF!</v>
      </c>
      <c r="BH260" s="123" t="e" vm="2">
        <f t="shared" si="76"/>
        <v>#VALUE!</v>
      </c>
      <c r="BI260" s="124">
        <f>SUMIF(B20:B333, B260, BH20:BH333)</f>
        <v>0</v>
      </c>
      <c r="BJ260" s="125"/>
      <c r="BK260" s="99"/>
      <c r="BL260" s="100"/>
      <c r="BM260" s="100"/>
      <c r="BN260" s="100"/>
      <c r="BO260" s="100"/>
      <c r="BP260" s="100"/>
      <c r="BQ260" s="100"/>
      <c r="BR260" s="100"/>
      <c r="BS260" s="100"/>
      <c r="BT260" s="100"/>
      <c r="BU260" s="100"/>
      <c r="BV260" s="100"/>
      <c r="BW260" s="100"/>
      <c r="BX260" s="100"/>
      <c r="BY260" s="100"/>
      <c r="BZ260" s="100"/>
      <c r="CA260" s="100"/>
      <c r="CB260" s="100"/>
      <c r="CC260" s="100"/>
      <c r="CD260" s="101"/>
    </row>
    <row r="261" spans="1:82" x14ac:dyDescent="0.25">
      <c r="A261" s="75" t="s">
        <v>520</v>
      </c>
      <c r="B261" s="76"/>
      <c r="C261" s="77" t="s">
        <v>494</v>
      </c>
      <c r="D261" s="77" t="s">
        <v>519</v>
      </c>
      <c r="E261" s="78" t="s">
        <v>117</v>
      </c>
      <c r="F261" s="79" t="s">
        <v>104</v>
      </c>
      <c r="G261" s="80"/>
      <c r="H261" s="81" t="s">
        <v>104</v>
      </c>
      <c r="I261" s="79" t="s">
        <v>5</v>
      </c>
      <c r="J261" s="80" t="s">
        <v>5</v>
      </c>
      <c r="K261" s="82"/>
      <c r="L261" s="83"/>
      <c r="M261" s="84"/>
      <c r="N261" s="85">
        <v>21420</v>
      </c>
      <c r="O261" s="86">
        <v>22178</v>
      </c>
      <c r="P261" s="86">
        <v>23844</v>
      </c>
      <c r="Q261" s="87"/>
      <c r="R261" s="192">
        <v>0.09</v>
      </c>
      <c r="S261" s="85">
        <v>1928</v>
      </c>
      <c r="T261" s="86">
        <v>1996</v>
      </c>
      <c r="U261" s="86">
        <v>2146</v>
      </c>
      <c r="V261" s="87">
        <f t="shared" si="66"/>
        <v>0</v>
      </c>
      <c r="W261" s="89"/>
      <c r="X261" s="90"/>
      <c r="Y261" s="91" t="s">
        <v>80</v>
      </c>
      <c r="Z261" s="80" t="str">
        <f>'[2]Tier 1'!V261</f>
        <v>D</v>
      </c>
      <c r="AA261" s="80"/>
      <c r="AB261" s="80"/>
      <c r="AC261" s="80"/>
      <c r="AD261" s="81"/>
      <c r="AE261" s="85">
        <f>'[2]Tier 1'!W261</f>
        <v>1440</v>
      </c>
      <c r="AF261" s="86"/>
      <c r="AG261" s="86">
        <f>'[2]Tier 1'!X261</f>
        <v>1440</v>
      </c>
      <c r="AH261" s="86"/>
      <c r="AI261" s="86">
        <f>'[2]Tier 1'!Y261</f>
        <v>1440</v>
      </c>
      <c r="AJ261" s="86">
        <f t="shared" si="67"/>
        <v>1296</v>
      </c>
      <c r="AK261" s="86" t="e" vm="1">
        <f>VLOOKUP(A261,[1]_ScenarioData!$B$2:$FF$9999,-1,FALSE)</f>
        <v>#VALUE!</v>
      </c>
      <c r="AL261" s="87" t="e" vm="2">
        <f t="shared" si="68"/>
        <v>#VALUE!</v>
      </c>
      <c r="AM261" s="85">
        <f t="shared" si="77"/>
        <v>1928</v>
      </c>
      <c r="AN261" s="92">
        <f t="shared" si="78"/>
        <v>1.339</v>
      </c>
      <c r="AO261" s="80" t="str">
        <f t="shared" si="79"/>
        <v>OK</v>
      </c>
      <c r="AP261" s="86">
        <f t="shared" si="80"/>
        <v>1996</v>
      </c>
      <c r="AQ261" s="92">
        <f t="shared" si="81"/>
        <v>1.3859999999999999</v>
      </c>
      <c r="AR261" s="80" t="str">
        <f t="shared" si="82"/>
        <v>OK</v>
      </c>
      <c r="AS261" s="86">
        <f t="shared" si="83"/>
        <v>2146</v>
      </c>
      <c r="AT261" s="92">
        <f t="shared" si="84"/>
        <v>1.49</v>
      </c>
      <c r="AU261" s="93" t="str">
        <f t="shared" si="85"/>
        <v>OK</v>
      </c>
      <c r="AV261" s="86">
        <f t="shared" si="69"/>
        <v>0</v>
      </c>
      <c r="AW261" s="92" t="e" vm="2">
        <f t="shared" si="70"/>
        <v>#VALUE!</v>
      </c>
      <c r="AX261" s="94" t="e" vm="2">
        <f t="shared" si="71"/>
        <v>#VALUE!</v>
      </c>
      <c r="AY261" s="79"/>
      <c r="AZ261" s="80"/>
      <c r="BA261" s="84">
        <f t="shared" si="72"/>
        <v>0</v>
      </c>
      <c r="BB261" s="95">
        <f t="shared" si="73"/>
        <v>1</v>
      </c>
      <c r="BC261" s="96" t="e">
        <f>SUMIF(#REF!,#REF!, BB20:BB333)</f>
        <v>#REF!</v>
      </c>
      <c r="BD261" s="96">
        <f t="shared" si="74"/>
        <v>1</v>
      </c>
      <c r="BE261" s="96" t="e">
        <f>SUMIF(#REF!,#REF!, BD20:BD333)</f>
        <v>#REF!</v>
      </c>
      <c r="BF261" s="96">
        <f t="shared" si="75"/>
        <v>1</v>
      </c>
      <c r="BG261" s="96" t="e">
        <f>SUMIF(#REF!,#REF!, BF20:BF333)</f>
        <v>#REF!</v>
      </c>
      <c r="BH261" s="96" t="e" vm="2">
        <f t="shared" si="76"/>
        <v>#VALUE!</v>
      </c>
      <c r="BI261" s="97">
        <f>SUMIF(B20:B333, B261, BH20:BH333)</f>
        <v>0</v>
      </c>
      <c r="BJ261" s="98"/>
      <c r="BK261" s="99"/>
      <c r="BL261" s="100"/>
      <c r="BM261" s="100"/>
      <c r="BN261" s="100"/>
      <c r="BO261" s="100"/>
      <c r="BP261" s="100"/>
      <c r="BQ261" s="100"/>
      <c r="BR261" s="100"/>
      <c r="BS261" s="100"/>
      <c r="BT261" s="100"/>
      <c r="BU261" s="100"/>
      <c r="BV261" s="100"/>
      <c r="BW261" s="100"/>
      <c r="BX261" s="100"/>
      <c r="BY261" s="100"/>
      <c r="BZ261" s="100"/>
      <c r="CA261" s="100"/>
      <c r="CB261" s="100"/>
      <c r="CC261" s="100"/>
      <c r="CD261" s="101"/>
    </row>
    <row r="262" spans="1:82" x14ac:dyDescent="0.25">
      <c r="A262" s="102" t="s">
        <v>521</v>
      </c>
      <c r="B262" s="103"/>
      <c r="C262" s="104" t="s">
        <v>187</v>
      </c>
      <c r="D262" s="104" t="s">
        <v>117</v>
      </c>
      <c r="E262" s="105" t="s">
        <v>120</v>
      </c>
      <c r="F262" s="106" t="s">
        <v>109</v>
      </c>
      <c r="G262" s="107"/>
      <c r="H262" s="108" t="s">
        <v>104</v>
      </c>
      <c r="I262" s="106" t="s">
        <v>5</v>
      </c>
      <c r="J262" s="107" t="s">
        <v>5</v>
      </c>
      <c r="K262" s="109"/>
      <c r="L262" s="110"/>
      <c r="M262" s="111"/>
      <c r="N262" s="112">
        <v>21420</v>
      </c>
      <c r="O262" s="113">
        <v>22178</v>
      </c>
      <c r="P262" s="113">
        <v>23844</v>
      </c>
      <c r="Q262" s="114"/>
      <c r="R262" s="193">
        <v>0.09</v>
      </c>
      <c r="S262" s="112">
        <v>1928</v>
      </c>
      <c r="T262" s="113">
        <v>1996</v>
      </c>
      <c r="U262" s="113">
        <v>2146</v>
      </c>
      <c r="V262" s="114">
        <f t="shared" si="66"/>
        <v>0</v>
      </c>
      <c r="W262" s="116"/>
      <c r="X262" s="117"/>
      <c r="Y262" s="118" t="s">
        <v>80</v>
      </c>
      <c r="Z262" s="107" t="str">
        <f>'[2]Tier 1'!V262</f>
        <v>D</v>
      </c>
      <c r="AA262" s="107"/>
      <c r="AB262" s="107"/>
      <c r="AC262" s="107"/>
      <c r="AD262" s="108"/>
      <c r="AE262" s="112">
        <f>'[2]Tier 1'!W262</f>
        <v>3222</v>
      </c>
      <c r="AF262" s="113"/>
      <c r="AG262" s="113">
        <f>'[2]Tier 1'!X262</f>
        <v>3222</v>
      </c>
      <c r="AH262" s="113"/>
      <c r="AI262" s="113">
        <f>'[2]Tier 1'!Y262</f>
        <v>3222</v>
      </c>
      <c r="AJ262" s="113">
        <f t="shared" si="67"/>
        <v>2899.8</v>
      </c>
      <c r="AK262" s="113" t="e" vm="1">
        <f>VLOOKUP(A262,[1]_ScenarioData!$B$2:$FF$9999,-1,FALSE)</f>
        <v>#VALUE!</v>
      </c>
      <c r="AL262" s="114" t="e" vm="2">
        <f t="shared" si="68"/>
        <v>#VALUE!</v>
      </c>
      <c r="AM262" s="112">
        <f t="shared" si="77"/>
        <v>1928</v>
      </c>
      <c r="AN262" s="119">
        <f t="shared" si="78"/>
        <v>0.59799999999999998</v>
      </c>
      <c r="AO262" s="107" t="str">
        <f t="shared" si="79"/>
        <v>OK</v>
      </c>
      <c r="AP262" s="113">
        <f t="shared" si="80"/>
        <v>1996</v>
      </c>
      <c r="AQ262" s="119">
        <f t="shared" si="81"/>
        <v>0.61899999999999999</v>
      </c>
      <c r="AR262" s="107" t="str">
        <f t="shared" si="82"/>
        <v>OK</v>
      </c>
      <c r="AS262" s="113">
        <f t="shared" si="83"/>
        <v>2146</v>
      </c>
      <c r="AT262" s="119">
        <f t="shared" si="84"/>
        <v>0.66600000000000004</v>
      </c>
      <c r="AU262" s="120" t="str">
        <f t="shared" si="85"/>
        <v>OK</v>
      </c>
      <c r="AV262" s="113">
        <f t="shared" si="69"/>
        <v>0</v>
      </c>
      <c r="AW262" s="119" t="e" vm="2">
        <f t="shared" si="70"/>
        <v>#VALUE!</v>
      </c>
      <c r="AX262" s="121" t="e" vm="2">
        <f t="shared" si="71"/>
        <v>#VALUE!</v>
      </c>
      <c r="AY262" s="106"/>
      <c r="AZ262" s="107"/>
      <c r="BA262" s="111">
        <f t="shared" si="72"/>
        <v>0</v>
      </c>
      <c r="BB262" s="122">
        <f t="shared" si="73"/>
        <v>1</v>
      </c>
      <c r="BC262" s="123" t="e">
        <f>SUMIF(#REF!,#REF!, BB20:BB333)</f>
        <v>#REF!</v>
      </c>
      <c r="BD262" s="123">
        <f t="shared" si="74"/>
        <v>1</v>
      </c>
      <c r="BE262" s="123" t="e">
        <f>SUMIF(#REF!,#REF!, BD20:BD333)</f>
        <v>#REF!</v>
      </c>
      <c r="BF262" s="123">
        <f t="shared" si="75"/>
        <v>0</v>
      </c>
      <c r="BG262" s="123" t="e">
        <f>SUMIF(#REF!,#REF!, BF20:BF333)</f>
        <v>#REF!</v>
      </c>
      <c r="BH262" s="123" t="e" vm="2">
        <f t="shared" si="76"/>
        <v>#VALUE!</v>
      </c>
      <c r="BI262" s="124">
        <f>SUMIF(B20:B333, B262, BH20:BH333)</f>
        <v>0</v>
      </c>
      <c r="BJ262" s="125"/>
      <c r="BK262" s="99"/>
      <c r="BL262" s="100"/>
      <c r="BM262" s="100"/>
      <c r="BN262" s="100"/>
      <c r="BO262" s="100"/>
      <c r="BP262" s="100"/>
      <c r="BQ262" s="100"/>
      <c r="BR262" s="100"/>
      <c r="BS262" s="100"/>
      <c r="BT262" s="100"/>
      <c r="BU262" s="100"/>
      <c r="BV262" s="100"/>
      <c r="BW262" s="100"/>
      <c r="BX262" s="100"/>
      <c r="BY262" s="100"/>
      <c r="BZ262" s="100"/>
      <c r="CA262" s="100"/>
      <c r="CB262" s="100"/>
      <c r="CC262" s="100"/>
      <c r="CD262" s="101"/>
    </row>
    <row r="263" spans="1:82" x14ac:dyDescent="0.25">
      <c r="A263" s="75" t="s">
        <v>522</v>
      </c>
      <c r="B263" s="76"/>
      <c r="C263" s="77" t="s">
        <v>187</v>
      </c>
      <c r="D263" s="77" t="s">
        <v>120</v>
      </c>
      <c r="E263" s="78" t="s">
        <v>523</v>
      </c>
      <c r="F263" s="79" t="s">
        <v>104</v>
      </c>
      <c r="G263" s="80"/>
      <c r="H263" s="81" t="s">
        <v>104</v>
      </c>
      <c r="I263" s="79" t="s">
        <v>5</v>
      </c>
      <c r="J263" s="80" t="s">
        <v>5</v>
      </c>
      <c r="K263" s="82"/>
      <c r="L263" s="83"/>
      <c r="M263" s="84"/>
      <c r="N263" s="85">
        <v>12750</v>
      </c>
      <c r="O263" s="86">
        <v>13111</v>
      </c>
      <c r="P263" s="86">
        <v>13611</v>
      </c>
      <c r="Q263" s="87"/>
      <c r="R263" s="192">
        <v>0.09</v>
      </c>
      <c r="S263" s="85">
        <v>1148</v>
      </c>
      <c r="T263" s="86">
        <v>1180</v>
      </c>
      <c r="U263" s="86">
        <v>1225</v>
      </c>
      <c r="V263" s="87">
        <f t="shared" si="66"/>
        <v>0</v>
      </c>
      <c r="W263" s="89"/>
      <c r="X263" s="90"/>
      <c r="Y263" s="91" t="s">
        <v>80</v>
      </c>
      <c r="Z263" s="80" t="str">
        <f>'[2]Tier 1'!V263</f>
        <v>D</v>
      </c>
      <c r="AA263" s="80"/>
      <c r="AB263" s="80"/>
      <c r="AC263" s="80"/>
      <c r="AD263" s="81"/>
      <c r="AE263" s="85">
        <f>'[2]Tier 1'!W263</f>
        <v>1440</v>
      </c>
      <c r="AF263" s="86"/>
      <c r="AG263" s="86">
        <f>'[2]Tier 1'!X263</f>
        <v>1440</v>
      </c>
      <c r="AH263" s="86"/>
      <c r="AI263" s="86">
        <f>'[2]Tier 1'!Y263</f>
        <v>1440</v>
      </c>
      <c r="AJ263" s="86">
        <f t="shared" si="67"/>
        <v>1296</v>
      </c>
      <c r="AK263" s="86" t="e" vm="1">
        <f>VLOOKUP(A263,[1]_ScenarioData!$B$2:$FF$9999,-1,FALSE)</f>
        <v>#VALUE!</v>
      </c>
      <c r="AL263" s="87" t="e" vm="2">
        <f t="shared" si="68"/>
        <v>#VALUE!</v>
      </c>
      <c r="AM263" s="85">
        <f t="shared" si="77"/>
        <v>1148</v>
      </c>
      <c r="AN263" s="92">
        <f t="shared" si="78"/>
        <v>0.79700000000000004</v>
      </c>
      <c r="AO263" s="80" t="str">
        <f t="shared" si="79"/>
        <v>OK</v>
      </c>
      <c r="AP263" s="86">
        <f t="shared" si="80"/>
        <v>1180</v>
      </c>
      <c r="AQ263" s="92">
        <f t="shared" si="81"/>
        <v>0.81899999999999995</v>
      </c>
      <c r="AR263" s="80" t="str">
        <f t="shared" si="82"/>
        <v>OK</v>
      </c>
      <c r="AS263" s="86">
        <f t="shared" si="83"/>
        <v>1225</v>
      </c>
      <c r="AT263" s="92">
        <f t="shared" si="84"/>
        <v>0.85099999999999998</v>
      </c>
      <c r="AU263" s="93" t="str">
        <f t="shared" si="85"/>
        <v>OK</v>
      </c>
      <c r="AV263" s="86">
        <f t="shared" si="69"/>
        <v>0</v>
      </c>
      <c r="AW263" s="92" t="e" vm="2">
        <f t="shared" si="70"/>
        <v>#VALUE!</v>
      </c>
      <c r="AX263" s="94" t="e" vm="2">
        <f t="shared" si="71"/>
        <v>#VALUE!</v>
      </c>
      <c r="AY263" s="79"/>
      <c r="AZ263" s="80"/>
      <c r="BA263" s="84">
        <f t="shared" si="72"/>
        <v>0</v>
      </c>
      <c r="BB263" s="95">
        <f t="shared" si="73"/>
        <v>1</v>
      </c>
      <c r="BC263" s="96" t="e">
        <f>SUMIF(#REF!,#REF!, BB20:BB333)</f>
        <v>#REF!</v>
      </c>
      <c r="BD263" s="96">
        <f t="shared" si="74"/>
        <v>1</v>
      </c>
      <c r="BE263" s="96" t="e">
        <f>SUMIF(#REF!,#REF!, BD20:BD333)</f>
        <v>#REF!</v>
      </c>
      <c r="BF263" s="96">
        <f t="shared" si="75"/>
        <v>0</v>
      </c>
      <c r="BG263" s="96" t="e">
        <f>SUMIF(#REF!,#REF!, BF20:BF333)</f>
        <v>#REF!</v>
      </c>
      <c r="BH263" s="96" t="e" vm="2">
        <f t="shared" si="76"/>
        <v>#VALUE!</v>
      </c>
      <c r="BI263" s="97">
        <f>SUMIF(B20:B333, B263, BH20:BH333)</f>
        <v>0</v>
      </c>
      <c r="BJ263" s="98"/>
      <c r="BK263" s="99"/>
      <c r="BL263" s="100"/>
      <c r="BM263" s="100"/>
      <c r="BN263" s="100"/>
      <c r="BO263" s="100"/>
      <c r="BP263" s="100"/>
      <c r="BQ263" s="100"/>
      <c r="BR263" s="100"/>
      <c r="BS263" s="100"/>
      <c r="BT263" s="100"/>
      <c r="BU263" s="100"/>
      <c r="BV263" s="100"/>
      <c r="BW263" s="100"/>
      <c r="BX263" s="100"/>
      <c r="BY263" s="100"/>
      <c r="BZ263" s="100"/>
      <c r="CA263" s="100"/>
      <c r="CB263" s="100"/>
      <c r="CC263" s="100"/>
      <c r="CD263" s="101"/>
    </row>
    <row r="264" spans="1:82" x14ac:dyDescent="0.25">
      <c r="A264" s="102" t="s">
        <v>524</v>
      </c>
      <c r="B264" s="103"/>
      <c r="C264" s="104" t="s">
        <v>187</v>
      </c>
      <c r="D264" s="104" t="s">
        <v>523</v>
      </c>
      <c r="E264" s="105" t="s">
        <v>525</v>
      </c>
      <c r="F264" s="106" t="s">
        <v>104</v>
      </c>
      <c r="G264" s="107"/>
      <c r="H264" s="108" t="s">
        <v>109</v>
      </c>
      <c r="I264" s="106" t="s">
        <v>5</v>
      </c>
      <c r="J264" s="107" t="s">
        <v>5</v>
      </c>
      <c r="K264" s="109"/>
      <c r="L264" s="110"/>
      <c r="M264" s="111"/>
      <c r="N264" s="112">
        <v>12750</v>
      </c>
      <c r="O264" s="113">
        <v>13111</v>
      </c>
      <c r="P264" s="113">
        <v>13611</v>
      </c>
      <c r="Q264" s="114"/>
      <c r="R264" s="193">
        <v>0.09</v>
      </c>
      <c r="S264" s="112">
        <v>1148</v>
      </c>
      <c r="T264" s="113">
        <v>1180</v>
      </c>
      <c r="U264" s="113">
        <v>1225</v>
      </c>
      <c r="V264" s="114">
        <f t="shared" si="66"/>
        <v>0</v>
      </c>
      <c r="W264" s="116"/>
      <c r="X264" s="117"/>
      <c r="Y264" s="118" t="s">
        <v>80</v>
      </c>
      <c r="Z264" s="107" t="str">
        <f>'[2]Tier 1'!V264</f>
        <v>D</v>
      </c>
      <c r="AA264" s="107"/>
      <c r="AB264" s="107"/>
      <c r="AC264" s="107"/>
      <c r="AD264" s="108"/>
      <c r="AE264" s="112">
        <f>'[2]Tier 1'!W264</f>
        <v>1962</v>
      </c>
      <c r="AF264" s="113"/>
      <c r="AG264" s="113">
        <f>'[2]Tier 1'!X264</f>
        <v>1962</v>
      </c>
      <c r="AH264" s="113"/>
      <c r="AI264" s="113">
        <f>'[2]Tier 1'!Y264</f>
        <v>1962</v>
      </c>
      <c r="AJ264" s="113">
        <f t="shared" si="67"/>
        <v>1765.8</v>
      </c>
      <c r="AK264" s="113" t="e" vm="1">
        <f>VLOOKUP(A264,[1]_ScenarioData!$B$2:$FF$9999,-1,FALSE)</f>
        <v>#VALUE!</v>
      </c>
      <c r="AL264" s="114" t="e" vm="2">
        <f t="shared" si="68"/>
        <v>#VALUE!</v>
      </c>
      <c r="AM264" s="112">
        <f t="shared" si="77"/>
        <v>1148</v>
      </c>
      <c r="AN264" s="119">
        <f t="shared" si="78"/>
        <v>0.58499999999999996</v>
      </c>
      <c r="AO264" s="107" t="str">
        <f t="shared" si="79"/>
        <v>OK</v>
      </c>
      <c r="AP264" s="113">
        <f t="shared" si="80"/>
        <v>1180</v>
      </c>
      <c r="AQ264" s="119">
        <f t="shared" si="81"/>
        <v>0.60099999999999998</v>
      </c>
      <c r="AR264" s="107" t="str">
        <f t="shared" si="82"/>
        <v>OK</v>
      </c>
      <c r="AS264" s="113">
        <f t="shared" si="83"/>
        <v>1225</v>
      </c>
      <c r="AT264" s="119">
        <f t="shared" si="84"/>
        <v>0.624</v>
      </c>
      <c r="AU264" s="120" t="str">
        <f t="shared" si="85"/>
        <v>OK</v>
      </c>
      <c r="AV264" s="113">
        <f t="shared" si="69"/>
        <v>0</v>
      </c>
      <c r="AW264" s="119" t="e" vm="2">
        <f t="shared" si="70"/>
        <v>#VALUE!</v>
      </c>
      <c r="AX264" s="121" t="e" vm="2">
        <f t="shared" si="71"/>
        <v>#VALUE!</v>
      </c>
      <c r="AY264" s="106"/>
      <c r="AZ264" s="107"/>
      <c r="BA264" s="111">
        <f t="shared" si="72"/>
        <v>0</v>
      </c>
      <c r="BB264" s="122">
        <f t="shared" si="73"/>
        <v>1</v>
      </c>
      <c r="BC264" s="123" t="e">
        <f>SUMIF(#REF!,#REF!, BB20:BB333)</f>
        <v>#REF!</v>
      </c>
      <c r="BD264" s="123">
        <f t="shared" si="74"/>
        <v>1</v>
      </c>
      <c r="BE264" s="123" t="e">
        <f>SUMIF(#REF!,#REF!, BD20:BD333)</f>
        <v>#REF!</v>
      </c>
      <c r="BF264" s="123">
        <f t="shared" si="75"/>
        <v>0</v>
      </c>
      <c r="BG264" s="123" t="e">
        <f>SUMIF(#REF!,#REF!, BF20:BF333)</f>
        <v>#REF!</v>
      </c>
      <c r="BH264" s="123" t="e" vm="2">
        <f t="shared" si="76"/>
        <v>#VALUE!</v>
      </c>
      <c r="BI264" s="124">
        <f>SUMIF(B20:B333, B264, BH20:BH333)</f>
        <v>0</v>
      </c>
      <c r="BJ264" s="125"/>
      <c r="BK264" s="99"/>
      <c r="BL264" s="100"/>
      <c r="BM264" s="100"/>
      <c r="BN264" s="100"/>
      <c r="BO264" s="100"/>
      <c r="BP264" s="100"/>
      <c r="BQ264" s="100"/>
      <c r="BR264" s="100"/>
      <c r="BS264" s="100"/>
      <c r="BT264" s="100"/>
      <c r="BU264" s="100"/>
      <c r="BV264" s="100"/>
      <c r="BW264" s="100"/>
      <c r="BX264" s="100"/>
      <c r="BY264" s="100"/>
      <c r="BZ264" s="100"/>
      <c r="CA264" s="100"/>
      <c r="CB264" s="100"/>
      <c r="CC264" s="100"/>
      <c r="CD264" s="101"/>
    </row>
    <row r="265" spans="1:82" x14ac:dyDescent="0.25">
      <c r="A265" s="75" t="s">
        <v>526</v>
      </c>
      <c r="B265" s="76"/>
      <c r="C265" s="77" t="s">
        <v>187</v>
      </c>
      <c r="D265" s="77" t="s">
        <v>525</v>
      </c>
      <c r="E265" s="78" t="s">
        <v>103</v>
      </c>
      <c r="F265" s="79" t="s">
        <v>104</v>
      </c>
      <c r="G265" s="80"/>
      <c r="H265" s="81" t="s">
        <v>109</v>
      </c>
      <c r="I265" s="79" t="s">
        <v>5</v>
      </c>
      <c r="J265" s="80" t="s">
        <v>5</v>
      </c>
      <c r="K265" s="82"/>
      <c r="L265" s="83"/>
      <c r="M265" s="84"/>
      <c r="N265" s="85">
        <v>12750</v>
      </c>
      <c r="O265" s="86">
        <v>13111</v>
      </c>
      <c r="P265" s="86">
        <v>13611</v>
      </c>
      <c r="Q265" s="87"/>
      <c r="R265" s="192">
        <v>0.09</v>
      </c>
      <c r="S265" s="85">
        <v>1148</v>
      </c>
      <c r="T265" s="86">
        <v>1180</v>
      </c>
      <c r="U265" s="86">
        <v>1225</v>
      </c>
      <c r="V265" s="87">
        <f t="shared" si="66"/>
        <v>0</v>
      </c>
      <c r="W265" s="89"/>
      <c r="X265" s="90"/>
      <c r="Y265" s="91" t="s">
        <v>80</v>
      </c>
      <c r="Z265" s="80" t="str">
        <f>'[2]Tier 1'!V265</f>
        <v>D</v>
      </c>
      <c r="AA265" s="80"/>
      <c r="AB265" s="80"/>
      <c r="AC265" s="80"/>
      <c r="AD265" s="81"/>
      <c r="AE265" s="85">
        <f>'[2]Tier 1'!W265</f>
        <v>1440</v>
      </c>
      <c r="AF265" s="86"/>
      <c r="AG265" s="86">
        <f>'[2]Tier 1'!X265</f>
        <v>1440</v>
      </c>
      <c r="AH265" s="86"/>
      <c r="AI265" s="86">
        <f>'[2]Tier 1'!Y265</f>
        <v>1440</v>
      </c>
      <c r="AJ265" s="86">
        <f t="shared" si="67"/>
        <v>1296</v>
      </c>
      <c r="AK265" s="86" t="e" vm="1">
        <f>VLOOKUP(A265,[1]_ScenarioData!$B$2:$FF$9999,-1,FALSE)</f>
        <v>#VALUE!</v>
      </c>
      <c r="AL265" s="87" t="e" vm="2">
        <f t="shared" si="68"/>
        <v>#VALUE!</v>
      </c>
      <c r="AM265" s="85">
        <f t="shared" si="77"/>
        <v>1148</v>
      </c>
      <c r="AN265" s="92">
        <f t="shared" si="78"/>
        <v>0.79700000000000004</v>
      </c>
      <c r="AO265" s="80" t="str">
        <f t="shared" si="79"/>
        <v>OK</v>
      </c>
      <c r="AP265" s="86">
        <f t="shared" si="80"/>
        <v>1180</v>
      </c>
      <c r="AQ265" s="92">
        <f t="shared" si="81"/>
        <v>0.81899999999999995</v>
      </c>
      <c r="AR265" s="80" t="str">
        <f t="shared" si="82"/>
        <v>OK</v>
      </c>
      <c r="AS265" s="86">
        <f t="shared" si="83"/>
        <v>1225</v>
      </c>
      <c r="AT265" s="92">
        <f t="shared" si="84"/>
        <v>0.85099999999999998</v>
      </c>
      <c r="AU265" s="93" t="str">
        <f t="shared" si="85"/>
        <v>OK</v>
      </c>
      <c r="AV265" s="86">
        <f t="shared" si="69"/>
        <v>0</v>
      </c>
      <c r="AW265" s="92" t="e" vm="2">
        <f t="shared" si="70"/>
        <v>#VALUE!</v>
      </c>
      <c r="AX265" s="94" t="e" vm="2">
        <f t="shared" si="71"/>
        <v>#VALUE!</v>
      </c>
      <c r="AY265" s="79"/>
      <c r="AZ265" s="80"/>
      <c r="BA265" s="84">
        <f t="shared" si="72"/>
        <v>0</v>
      </c>
      <c r="BB265" s="95">
        <f t="shared" si="73"/>
        <v>1</v>
      </c>
      <c r="BC265" s="96" t="e">
        <f>SUMIF(#REF!,#REF!, BB20:BB333)</f>
        <v>#REF!</v>
      </c>
      <c r="BD265" s="96">
        <f t="shared" si="74"/>
        <v>1</v>
      </c>
      <c r="BE265" s="96" t="e">
        <f>SUMIF(#REF!,#REF!, BD20:BD333)</f>
        <v>#REF!</v>
      </c>
      <c r="BF265" s="96">
        <f t="shared" si="75"/>
        <v>0</v>
      </c>
      <c r="BG265" s="96" t="e">
        <f>SUMIF(#REF!,#REF!, BF20:BF333)</f>
        <v>#REF!</v>
      </c>
      <c r="BH265" s="96" t="e" vm="2">
        <f t="shared" si="76"/>
        <v>#VALUE!</v>
      </c>
      <c r="BI265" s="97">
        <f>SUMIF(B20:B333, B265, BH20:BH333)</f>
        <v>0</v>
      </c>
      <c r="BJ265" s="98"/>
      <c r="BK265" s="99"/>
      <c r="BL265" s="100"/>
      <c r="BM265" s="100"/>
      <c r="BN265" s="100"/>
      <c r="BO265" s="100"/>
      <c r="BP265" s="100"/>
      <c r="BQ265" s="100"/>
      <c r="BR265" s="100"/>
      <c r="BS265" s="100"/>
      <c r="BT265" s="100"/>
      <c r="BU265" s="100"/>
      <c r="BV265" s="100"/>
      <c r="BW265" s="100"/>
      <c r="BX265" s="100"/>
      <c r="BY265" s="100"/>
      <c r="BZ265" s="100"/>
      <c r="CA265" s="100"/>
      <c r="CB265" s="100"/>
      <c r="CC265" s="100"/>
      <c r="CD265" s="101"/>
    </row>
    <row r="266" spans="1:82" x14ac:dyDescent="0.25">
      <c r="A266" s="102" t="s">
        <v>527</v>
      </c>
      <c r="B266" s="103"/>
      <c r="C266" s="104" t="s">
        <v>528</v>
      </c>
      <c r="D266" s="104" t="s">
        <v>112</v>
      </c>
      <c r="E266" s="105" t="s">
        <v>529</v>
      </c>
      <c r="F266" s="106" t="s">
        <v>109</v>
      </c>
      <c r="G266" s="107"/>
      <c r="H266" s="108" t="s">
        <v>109</v>
      </c>
      <c r="I266" s="106" t="s">
        <v>3</v>
      </c>
      <c r="J266" s="107" t="s">
        <v>5</v>
      </c>
      <c r="K266" s="109"/>
      <c r="L266" s="110"/>
      <c r="M266" s="111"/>
      <c r="N266" s="112">
        <v>29560</v>
      </c>
      <c r="O266" s="113">
        <v>33362</v>
      </c>
      <c r="P266" s="113">
        <v>35896</v>
      </c>
      <c r="Q266" s="114"/>
      <c r="R266" s="193">
        <v>0.09</v>
      </c>
      <c r="S266" s="112">
        <v>2660</v>
      </c>
      <c r="T266" s="113">
        <v>3003</v>
      </c>
      <c r="U266" s="113">
        <v>3231</v>
      </c>
      <c r="V266" s="114">
        <f t="shared" si="66"/>
        <v>0</v>
      </c>
      <c r="W266" s="116"/>
      <c r="X266" s="117"/>
      <c r="Y266" s="118" t="s">
        <v>80</v>
      </c>
      <c r="Z266" s="107" t="str">
        <f>'[2]Tier 1'!V266</f>
        <v>D</v>
      </c>
      <c r="AA266" s="107"/>
      <c r="AB266" s="107"/>
      <c r="AC266" s="107"/>
      <c r="AD266" s="108"/>
      <c r="AE266" s="112">
        <f>'[2]Tier 1'!W266</f>
        <v>3222</v>
      </c>
      <c r="AF266" s="113"/>
      <c r="AG266" s="113">
        <f>'[2]Tier 1'!X266</f>
        <v>3222</v>
      </c>
      <c r="AH266" s="113"/>
      <c r="AI266" s="113">
        <f>'[2]Tier 1'!Y266</f>
        <v>3222</v>
      </c>
      <c r="AJ266" s="113">
        <f t="shared" si="67"/>
        <v>2899.8</v>
      </c>
      <c r="AK266" s="113" t="e" vm="1">
        <f>VLOOKUP(A266,[1]_ScenarioData!$B$2:$FF$9999,-1,FALSE)</f>
        <v>#VALUE!</v>
      </c>
      <c r="AL266" s="114" t="e" vm="2">
        <f t="shared" si="68"/>
        <v>#VALUE!</v>
      </c>
      <c r="AM266" s="112">
        <f t="shared" si="77"/>
        <v>2660</v>
      </c>
      <c r="AN266" s="119">
        <f t="shared" si="78"/>
        <v>0.82599999999999996</v>
      </c>
      <c r="AO266" s="107" t="str">
        <f t="shared" si="79"/>
        <v>OK</v>
      </c>
      <c r="AP266" s="113">
        <f t="shared" si="80"/>
        <v>3003</v>
      </c>
      <c r="AQ266" s="119">
        <f t="shared" si="81"/>
        <v>0.93200000000000005</v>
      </c>
      <c r="AR266" s="107" t="str">
        <f t="shared" si="82"/>
        <v>OK</v>
      </c>
      <c r="AS266" s="113">
        <f t="shared" si="83"/>
        <v>3231</v>
      </c>
      <c r="AT266" s="119">
        <f t="shared" si="84"/>
        <v>1.0029999999999999</v>
      </c>
      <c r="AU266" s="120" t="str">
        <f t="shared" si="85"/>
        <v>OK</v>
      </c>
      <c r="AV266" s="113">
        <f t="shared" si="69"/>
        <v>0</v>
      </c>
      <c r="AW266" s="119" t="e" vm="2">
        <f t="shared" si="70"/>
        <v>#VALUE!</v>
      </c>
      <c r="AX266" s="121" t="e" vm="2">
        <f t="shared" si="71"/>
        <v>#VALUE!</v>
      </c>
      <c r="AY266" s="106"/>
      <c r="AZ266" s="107"/>
      <c r="BA266" s="111">
        <f t="shared" si="72"/>
        <v>0</v>
      </c>
      <c r="BB266" s="122">
        <f t="shared" si="73"/>
        <v>1</v>
      </c>
      <c r="BC266" s="123" t="e">
        <f>SUMIF(#REF!,#REF!, BB20:BB333)</f>
        <v>#REF!</v>
      </c>
      <c r="BD266" s="123">
        <f t="shared" si="74"/>
        <v>1</v>
      </c>
      <c r="BE266" s="123" t="e">
        <f>SUMIF(#REF!,#REF!, BD20:BD333)</f>
        <v>#REF!</v>
      </c>
      <c r="BF266" s="123">
        <f t="shared" si="75"/>
        <v>1</v>
      </c>
      <c r="BG266" s="123" t="e">
        <f>SUMIF(#REF!,#REF!, BF20:BF333)</f>
        <v>#REF!</v>
      </c>
      <c r="BH266" s="123" t="e" vm="2">
        <f t="shared" si="76"/>
        <v>#VALUE!</v>
      </c>
      <c r="BI266" s="124">
        <f>SUMIF(B20:B333, B266, BH20:BH333)</f>
        <v>0</v>
      </c>
      <c r="BJ266" s="125"/>
      <c r="BK266" s="99"/>
      <c r="BL266" s="100"/>
      <c r="BM266" s="100"/>
      <c r="BN266" s="100"/>
      <c r="BO266" s="100"/>
      <c r="BP266" s="100"/>
      <c r="BQ266" s="100"/>
      <c r="BR266" s="100"/>
      <c r="BS266" s="100"/>
      <c r="BT266" s="100"/>
      <c r="BU266" s="100"/>
      <c r="BV266" s="100"/>
      <c r="BW266" s="100"/>
      <c r="BX266" s="100"/>
      <c r="BY266" s="100"/>
      <c r="BZ266" s="100"/>
      <c r="CA266" s="100"/>
      <c r="CB266" s="100"/>
      <c r="CC266" s="100"/>
      <c r="CD266" s="101"/>
    </row>
    <row r="267" spans="1:82" x14ac:dyDescent="0.25">
      <c r="A267" s="75" t="s">
        <v>530</v>
      </c>
      <c r="B267" s="76"/>
      <c r="C267" s="77" t="s">
        <v>528</v>
      </c>
      <c r="D267" s="77" t="s">
        <v>529</v>
      </c>
      <c r="E267" s="78" t="s">
        <v>531</v>
      </c>
      <c r="F267" s="79" t="s">
        <v>109</v>
      </c>
      <c r="G267" s="80"/>
      <c r="H267" s="81" t="s">
        <v>109</v>
      </c>
      <c r="I267" s="79" t="s">
        <v>3</v>
      </c>
      <c r="J267" s="80" t="s">
        <v>5</v>
      </c>
      <c r="K267" s="82"/>
      <c r="L267" s="83"/>
      <c r="M267" s="84"/>
      <c r="N267" s="85">
        <v>29560</v>
      </c>
      <c r="O267" s="86">
        <v>33362</v>
      </c>
      <c r="P267" s="86">
        <v>35896</v>
      </c>
      <c r="Q267" s="87"/>
      <c r="R267" s="192">
        <v>0.09</v>
      </c>
      <c r="S267" s="85">
        <v>2660</v>
      </c>
      <c r="T267" s="86">
        <v>3003</v>
      </c>
      <c r="U267" s="86">
        <v>3231</v>
      </c>
      <c r="V267" s="87">
        <f t="shared" si="66"/>
        <v>0</v>
      </c>
      <c r="W267" s="89"/>
      <c r="X267" s="90"/>
      <c r="Y267" s="91" t="s">
        <v>80</v>
      </c>
      <c r="Z267" s="80" t="str">
        <f>'[2]Tier 1'!V267</f>
        <v>D</v>
      </c>
      <c r="AA267" s="80"/>
      <c r="AB267" s="80"/>
      <c r="AC267" s="80"/>
      <c r="AD267" s="81"/>
      <c r="AE267" s="85">
        <f>'[2]Tier 1'!W267</f>
        <v>3222</v>
      </c>
      <c r="AF267" s="86"/>
      <c r="AG267" s="86">
        <f>'[2]Tier 1'!X267</f>
        <v>3222</v>
      </c>
      <c r="AH267" s="86"/>
      <c r="AI267" s="86">
        <f>'[2]Tier 1'!Y267</f>
        <v>3222</v>
      </c>
      <c r="AJ267" s="86">
        <f t="shared" si="67"/>
        <v>2899.8</v>
      </c>
      <c r="AK267" s="86" t="e" vm="1">
        <f>VLOOKUP(A267,[1]_ScenarioData!$B$2:$FF$9999,-1,FALSE)</f>
        <v>#VALUE!</v>
      </c>
      <c r="AL267" s="87" t="e" vm="2">
        <f t="shared" si="68"/>
        <v>#VALUE!</v>
      </c>
      <c r="AM267" s="85">
        <f t="shared" si="77"/>
        <v>2660</v>
      </c>
      <c r="AN267" s="92">
        <f t="shared" si="78"/>
        <v>0.82599999999999996</v>
      </c>
      <c r="AO267" s="80" t="str">
        <f t="shared" si="79"/>
        <v>OK</v>
      </c>
      <c r="AP267" s="86">
        <f t="shared" si="80"/>
        <v>3003</v>
      </c>
      <c r="AQ267" s="92">
        <f t="shared" si="81"/>
        <v>0.93200000000000005</v>
      </c>
      <c r="AR267" s="80" t="str">
        <f t="shared" si="82"/>
        <v>OK</v>
      </c>
      <c r="AS267" s="86">
        <f t="shared" si="83"/>
        <v>3231</v>
      </c>
      <c r="AT267" s="92">
        <f t="shared" si="84"/>
        <v>1.0029999999999999</v>
      </c>
      <c r="AU267" s="93" t="str">
        <f t="shared" si="85"/>
        <v>OK</v>
      </c>
      <c r="AV267" s="86">
        <f t="shared" si="69"/>
        <v>0</v>
      </c>
      <c r="AW267" s="92" t="e" vm="2">
        <f t="shared" si="70"/>
        <v>#VALUE!</v>
      </c>
      <c r="AX267" s="94" t="e" vm="2">
        <f t="shared" si="71"/>
        <v>#VALUE!</v>
      </c>
      <c r="AY267" s="79"/>
      <c r="AZ267" s="80"/>
      <c r="BA267" s="84">
        <f t="shared" si="72"/>
        <v>0</v>
      </c>
      <c r="BB267" s="95">
        <f t="shared" si="73"/>
        <v>1</v>
      </c>
      <c r="BC267" s="96" t="e">
        <f>SUMIF(#REF!,#REF!, BB20:BB333)</f>
        <v>#REF!</v>
      </c>
      <c r="BD267" s="96">
        <f t="shared" si="74"/>
        <v>1</v>
      </c>
      <c r="BE267" s="96" t="e">
        <f>SUMIF(#REF!,#REF!, BD20:BD333)</f>
        <v>#REF!</v>
      </c>
      <c r="BF267" s="96">
        <f t="shared" si="75"/>
        <v>1</v>
      </c>
      <c r="BG267" s="96" t="e">
        <f>SUMIF(#REF!,#REF!, BF20:BF333)</f>
        <v>#REF!</v>
      </c>
      <c r="BH267" s="96" t="e" vm="2">
        <f t="shared" si="76"/>
        <v>#VALUE!</v>
      </c>
      <c r="BI267" s="97">
        <f>SUMIF(B20:B333, B267, BH20:BH333)</f>
        <v>0</v>
      </c>
      <c r="BJ267" s="98"/>
      <c r="BK267" s="99"/>
      <c r="BL267" s="100"/>
      <c r="BM267" s="100"/>
      <c r="BN267" s="100"/>
      <c r="BO267" s="100"/>
      <c r="BP267" s="100"/>
      <c r="BQ267" s="100"/>
      <c r="BR267" s="100"/>
      <c r="BS267" s="100"/>
      <c r="BT267" s="100"/>
      <c r="BU267" s="100"/>
      <c r="BV267" s="100"/>
      <c r="BW267" s="100"/>
      <c r="BX267" s="100"/>
      <c r="BY267" s="100"/>
      <c r="BZ267" s="100"/>
      <c r="CA267" s="100"/>
      <c r="CB267" s="100"/>
      <c r="CC267" s="100"/>
      <c r="CD267" s="101"/>
    </row>
    <row r="268" spans="1:82" x14ac:dyDescent="0.25">
      <c r="A268" s="102" t="s">
        <v>532</v>
      </c>
      <c r="B268" s="103"/>
      <c r="C268" s="104" t="s">
        <v>528</v>
      </c>
      <c r="D268" s="104" t="s">
        <v>531</v>
      </c>
      <c r="E268" s="105" t="s">
        <v>533</v>
      </c>
      <c r="F268" s="106" t="s">
        <v>109</v>
      </c>
      <c r="G268" s="107"/>
      <c r="H268" s="108" t="s">
        <v>109</v>
      </c>
      <c r="I268" s="106" t="s">
        <v>3</v>
      </c>
      <c r="J268" s="107" t="s">
        <v>5</v>
      </c>
      <c r="K268" s="109"/>
      <c r="L268" s="110"/>
      <c r="M268" s="111"/>
      <c r="N268" s="112">
        <v>29560</v>
      </c>
      <c r="O268" s="113">
        <v>33362</v>
      </c>
      <c r="P268" s="113">
        <v>35896</v>
      </c>
      <c r="Q268" s="114"/>
      <c r="R268" s="193">
        <v>0.09</v>
      </c>
      <c r="S268" s="112">
        <v>2660</v>
      </c>
      <c r="T268" s="113">
        <v>3003</v>
      </c>
      <c r="U268" s="113">
        <v>3231</v>
      </c>
      <c r="V268" s="114">
        <f t="shared" si="66"/>
        <v>0</v>
      </c>
      <c r="W268" s="116"/>
      <c r="X268" s="117"/>
      <c r="Y268" s="118" t="s">
        <v>80</v>
      </c>
      <c r="Z268" s="107" t="str">
        <f>'[2]Tier 1'!V268</f>
        <v>D</v>
      </c>
      <c r="AA268" s="107"/>
      <c r="AB268" s="107"/>
      <c r="AC268" s="107"/>
      <c r="AD268" s="108"/>
      <c r="AE268" s="112">
        <f>'[2]Tier 1'!W268</f>
        <v>3222</v>
      </c>
      <c r="AF268" s="113"/>
      <c r="AG268" s="113">
        <f>'[2]Tier 1'!X268</f>
        <v>3222</v>
      </c>
      <c r="AH268" s="113"/>
      <c r="AI268" s="113">
        <f>'[2]Tier 1'!Y268</f>
        <v>3222</v>
      </c>
      <c r="AJ268" s="113">
        <f t="shared" si="67"/>
        <v>2899.8</v>
      </c>
      <c r="AK268" s="113" t="e" vm="1">
        <f>VLOOKUP(A268,[1]_ScenarioData!$B$2:$FF$9999,-1,FALSE)</f>
        <v>#VALUE!</v>
      </c>
      <c r="AL268" s="114" t="e" vm="2">
        <f t="shared" si="68"/>
        <v>#VALUE!</v>
      </c>
      <c r="AM268" s="112">
        <f t="shared" si="77"/>
        <v>2660</v>
      </c>
      <c r="AN268" s="119">
        <f t="shared" si="78"/>
        <v>0.82599999999999996</v>
      </c>
      <c r="AO268" s="107" t="str">
        <f t="shared" si="79"/>
        <v>OK</v>
      </c>
      <c r="AP268" s="113">
        <f t="shared" si="80"/>
        <v>3003</v>
      </c>
      <c r="AQ268" s="119">
        <f t="shared" si="81"/>
        <v>0.93200000000000005</v>
      </c>
      <c r="AR268" s="107" t="str">
        <f t="shared" si="82"/>
        <v>OK</v>
      </c>
      <c r="AS268" s="113">
        <f t="shared" si="83"/>
        <v>3231</v>
      </c>
      <c r="AT268" s="119">
        <f t="shared" si="84"/>
        <v>1.0029999999999999</v>
      </c>
      <c r="AU268" s="120" t="str">
        <f t="shared" si="85"/>
        <v>OK</v>
      </c>
      <c r="AV268" s="113">
        <f t="shared" si="69"/>
        <v>0</v>
      </c>
      <c r="AW268" s="119" t="e" vm="2">
        <f t="shared" si="70"/>
        <v>#VALUE!</v>
      </c>
      <c r="AX268" s="121" t="e" vm="2">
        <f t="shared" si="71"/>
        <v>#VALUE!</v>
      </c>
      <c r="AY268" s="106"/>
      <c r="AZ268" s="107"/>
      <c r="BA268" s="111">
        <f t="shared" si="72"/>
        <v>0</v>
      </c>
      <c r="BB268" s="122">
        <f t="shared" si="73"/>
        <v>1</v>
      </c>
      <c r="BC268" s="123" t="e">
        <f>SUMIF(#REF!,#REF!, BB20:BB333)</f>
        <v>#REF!</v>
      </c>
      <c r="BD268" s="123">
        <f t="shared" si="74"/>
        <v>1</v>
      </c>
      <c r="BE268" s="123" t="e">
        <f>SUMIF(#REF!,#REF!, BD20:BD333)</f>
        <v>#REF!</v>
      </c>
      <c r="BF268" s="123">
        <f t="shared" si="75"/>
        <v>1</v>
      </c>
      <c r="BG268" s="123" t="e">
        <f>SUMIF(#REF!,#REF!, BF20:BF333)</f>
        <v>#REF!</v>
      </c>
      <c r="BH268" s="123" t="e" vm="2">
        <f t="shared" si="76"/>
        <v>#VALUE!</v>
      </c>
      <c r="BI268" s="124">
        <f>SUMIF(B20:B333, B268, BH20:BH333)</f>
        <v>0</v>
      </c>
      <c r="BJ268" s="125"/>
      <c r="BK268" s="99"/>
      <c r="BL268" s="100"/>
      <c r="BM268" s="100"/>
      <c r="BN268" s="100"/>
      <c r="BO268" s="100"/>
      <c r="BP268" s="100"/>
      <c r="BQ268" s="100"/>
      <c r="BR268" s="100"/>
      <c r="BS268" s="100"/>
      <c r="BT268" s="100"/>
      <c r="BU268" s="100"/>
      <c r="BV268" s="100"/>
      <c r="BW268" s="100"/>
      <c r="BX268" s="100"/>
      <c r="BY268" s="100"/>
      <c r="BZ268" s="100"/>
      <c r="CA268" s="100"/>
      <c r="CB268" s="100"/>
      <c r="CC268" s="100"/>
      <c r="CD268" s="101"/>
    </row>
    <row r="269" spans="1:82" x14ac:dyDescent="0.25">
      <c r="A269" s="75" t="s">
        <v>534</v>
      </c>
      <c r="B269" s="76"/>
      <c r="C269" s="77" t="s">
        <v>528</v>
      </c>
      <c r="D269" s="77" t="s">
        <v>533</v>
      </c>
      <c r="E269" s="78" t="s">
        <v>535</v>
      </c>
      <c r="F269" s="79" t="s">
        <v>109</v>
      </c>
      <c r="G269" s="80"/>
      <c r="H269" s="81" t="s">
        <v>109</v>
      </c>
      <c r="I269" s="79" t="s">
        <v>3</v>
      </c>
      <c r="J269" s="80" t="s">
        <v>5</v>
      </c>
      <c r="K269" s="82"/>
      <c r="L269" s="83"/>
      <c r="M269" s="84"/>
      <c r="N269" s="85">
        <v>29560</v>
      </c>
      <c r="O269" s="86">
        <v>33362</v>
      </c>
      <c r="P269" s="86">
        <v>35896</v>
      </c>
      <c r="Q269" s="87"/>
      <c r="R269" s="192">
        <v>0.09</v>
      </c>
      <c r="S269" s="85">
        <v>2660</v>
      </c>
      <c r="T269" s="86">
        <v>3003</v>
      </c>
      <c r="U269" s="86">
        <v>3231</v>
      </c>
      <c r="V269" s="87">
        <f t="shared" si="66"/>
        <v>0</v>
      </c>
      <c r="W269" s="89"/>
      <c r="X269" s="90"/>
      <c r="Y269" s="91" t="s">
        <v>80</v>
      </c>
      <c r="Z269" s="80" t="str">
        <f>'[2]Tier 1'!V269</f>
        <v>D</v>
      </c>
      <c r="AA269" s="80"/>
      <c r="AB269" s="80"/>
      <c r="AC269" s="80"/>
      <c r="AD269" s="81"/>
      <c r="AE269" s="85">
        <f>'[2]Tier 1'!W269</f>
        <v>3222</v>
      </c>
      <c r="AF269" s="86"/>
      <c r="AG269" s="86">
        <f>'[2]Tier 1'!X269</f>
        <v>3222</v>
      </c>
      <c r="AH269" s="86"/>
      <c r="AI269" s="86">
        <f>'[2]Tier 1'!Y269</f>
        <v>3222</v>
      </c>
      <c r="AJ269" s="86">
        <f t="shared" si="67"/>
        <v>2899.8</v>
      </c>
      <c r="AK269" s="86" t="e" vm="1">
        <f>VLOOKUP(A269,[1]_ScenarioData!$B$2:$FF$9999,-1,FALSE)</f>
        <v>#VALUE!</v>
      </c>
      <c r="AL269" s="87" t="e" vm="2">
        <f t="shared" si="68"/>
        <v>#VALUE!</v>
      </c>
      <c r="AM269" s="85">
        <f t="shared" si="77"/>
        <v>2660</v>
      </c>
      <c r="AN269" s="92">
        <f t="shared" si="78"/>
        <v>0.82599999999999996</v>
      </c>
      <c r="AO269" s="80" t="str">
        <f t="shared" si="79"/>
        <v>OK</v>
      </c>
      <c r="AP269" s="86">
        <f t="shared" si="80"/>
        <v>3003</v>
      </c>
      <c r="AQ269" s="92">
        <f t="shared" si="81"/>
        <v>0.93200000000000005</v>
      </c>
      <c r="AR269" s="80" t="str">
        <f t="shared" si="82"/>
        <v>OK</v>
      </c>
      <c r="AS269" s="86">
        <f t="shared" si="83"/>
        <v>3231</v>
      </c>
      <c r="AT269" s="92">
        <f t="shared" si="84"/>
        <v>1.0029999999999999</v>
      </c>
      <c r="AU269" s="93" t="str">
        <f t="shared" si="85"/>
        <v>OK</v>
      </c>
      <c r="AV269" s="86">
        <f t="shared" si="69"/>
        <v>0</v>
      </c>
      <c r="AW269" s="92" t="e" vm="2">
        <f t="shared" si="70"/>
        <v>#VALUE!</v>
      </c>
      <c r="AX269" s="94" t="e" vm="2">
        <f t="shared" si="71"/>
        <v>#VALUE!</v>
      </c>
      <c r="AY269" s="79"/>
      <c r="AZ269" s="80"/>
      <c r="BA269" s="84">
        <f t="shared" si="72"/>
        <v>0</v>
      </c>
      <c r="BB269" s="95">
        <f t="shared" si="73"/>
        <v>1</v>
      </c>
      <c r="BC269" s="96" t="e">
        <f>SUMIF(#REF!,#REF!, BB20:BB333)</f>
        <v>#REF!</v>
      </c>
      <c r="BD269" s="96">
        <f t="shared" si="74"/>
        <v>1</v>
      </c>
      <c r="BE269" s="96" t="e">
        <f>SUMIF(#REF!,#REF!, BD20:BD333)</f>
        <v>#REF!</v>
      </c>
      <c r="BF269" s="96">
        <f t="shared" si="75"/>
        <v>1</v>
      </c>
      <c r="BG269" s="96" t="e">
        <f>SUMIF(#REF!,#REF!, BF20:BF333)</f>
        <v>#REF!</v>
      </c>
      <c r="BH269" s="96" t="e" vm="2">
        <f t="shared" si="76"/>
        <v>#VALUE!</v>
      </c>
      <c r="BI269" s="97">
        <f>SUMIF(B20:B333, B269, BH20:BH333)</f>
        <v>0</v>
      </c>
      <c r="BJ269" s="98"/>
      <c r="BK269" s="99"/>
      <c r="BL269" s="100"/>
      <c r="BM269" s="100"/>
      <c r="BN269" s="100"/>
      <c r="BO269" s="100"/>
      <c r="BP269" s="100"/>
      <c r="BQ269" s="100"/>
      <c r="BR269" s="100"/>
      <c r="BS269" s="100"/>
      <c r="BT269" s="100"/>
      <c r="BU269" s="100"/>
      <c r="BV269" s="100"/>
      <c r="BW269" s="100"/>
      <c r="BX269" s="100"/>
      <c r="BY269" s="100"/>
      <c r="BZ269" s="100"/>
      <c r="CA269" s="100"/>
      <c r="CB269" s="100"/>
      <c r="CC269" s="100"/>
      <c r="CD269" s="101"/>
    </row>
    <row r="270" spans="1:82" x14ac:dyDescent="0.25">
      <c r="A270" s="102" t="s">
        <v>536</v>
      </c>
      <c r="B270" s="103"/>
      <c r="C270" s="104" t="s">
        <v>528</v>
      </c>
      <c r="D270" s="104" t="s">
        <v>535</v>
      </c>
      <c r="E270" s="105" t="s">
        <v>117</v>
      </c>
      <c r="F270" s="106" t="s">
        <v>109</v>
      </c>
      <c r="G270" s="107"/>
      <c r="H270" s="108" t="s">
        <v>109</v>
      </c>
      <c r="I270" s="106" t="s">
        <v>3</v>
      </c>
      <c r="J270" s="107" t="s">
        <v>5</v>
      </c>
      <c r="K270" s="109"/>
      <c r="L270" s="110"/>
      <c r="M270" s="111"/>
      <c r="N270" s="112">
        <v>29560</v>
      </c>
      <c r="O270" s="113">
        <v>33362</v>
      </c>
      <c r="P270" s="113">
        <v>35896</v>
      </c>
      <c r="Q270" s="114"/>
      <c r="R270" s="193">
        <v>0.09</v>
      </c>
      <c r="S270" s="112">
        <v>2660</v>
      </c>
      <c r="T270" s="113">
        <v>3003</v>
      </c>
      <c r="U270" s="113">
        <v>3231</v>
      </c>
      <c r="V270" s="114">
        <f t="shared" si="66"/>
        <v>0</v>
      </c>
      <c r="W270" s="116"/>
      <c r="X270" s="117"/>
      <c r="Y270" s="118" t="s">
        <v>80</v>
      </c>
      <c r="Z270" s="107" t="str">
        <f>'[2]Tier 1'!V270</f>
        <v>D</v>
      </c>
      <c r="AA270" s="107"/>
      <c r="AB270" s="107"/>
      <c r="AC270" s="107"/>
      <c r="AD270" s="108"/>
      <c r="AE270" s="112">
        <f>'[2]Tier 1'!W270</f>
        <v>3222</v>
      </c>
      <c r="AF270" s="113"/>
      <c r="AG270" s="113">
        <f>'[2]Tier 1'!X270</f>
        <v>3222</v>
      </c>
      <c r="AH270" s="113"/>
      <c r="AI270" s="113">
        <f>'[2]Tier 1'!Y270</f>
        <v>3222</v>
      </c>
      <c r="AJ270" s="113">
        <f t="shared" si="67"/>
        <v>2899.8</v>
      </c>
      <c r="AK270" s="113" t="e" vm="1">
        <f>VLOOKUP(A270,[1]_ScenarioData!$B$2:$FF$9999,-1,FALSE)</f>
        <v>#VALUE!</v>
      </c>
      <c r="AL270" s="114" t="e" vm="2">
        <f t="shared" si="68"/>
        <v>#VALUE!</v>
      </c>
      <c r="AM270" s="112">
        <f t="shared" si="77"/>
        <v>2660</v>
      </c>
      <c r="AN270" s="119">
        <f t="shared" si="78"/>
        <v>0.82599999999999996</v>
      </c>
      <c r="AO270" s="107" t="str">
        <f t="shared" si="79"/>
        <v>OK</v>
      </c>
      <c r="AP270" s="113">
        <f t="shared" si="80"/>
        <v>3003</v>
      </c>
      <c r="AQ270" s="119">
        <f t="shared" si="81"/>
        <v>0.93200000000000005</v>
      </c>
      <c r="AR270" s="107" t="str">
        <f t="shared" si="82"/>
        <v>OK</v>
      </c>
      <c r="AS270" s="113">
        <f t="shared" si="83"/>
        <v>3231</v>
      </c>
      <c r="AT270" s="119">
        <f t="shared" si="84"/>
        <v>1.0029999999999999</v>
      </c>
      <c r="AU270" s="120" t="str">
        <f t="shared" si="85"/>
        <v>OK</v>
      </c>
      <c r="AV270" s="113">
        <f t="shared" si="69"/>
        <v>0</v>
      </c>
      <c r="AW270" s="119" t="e" vm="2">
        <f t="shared" si="70"/>
        <v>#VALUE!</v>
      </c>
      <c r="AX270" s="121" t="e" vm="2">
        <f t="shared" si="71"/>
        <v>#VALUE!</v>
      </c>
      <c r="AY270" s="106"/>
      <c r="AZ270" s="107"/>
      <c r="BA270" s="111">
        <f t="shared" si="72"/>
        <v>0</v>
      </c>
      <c r="BB270" s="122">
        <f t="shared" si="73"/>
        <v>1</v>
      </c>
      <c r="BC270" s="123" t="e">
        <f>SUMIF(#REF!,#REF!, BB20:BB333)</f>
        <v>#REF!</v>
      </c>
      <c r="BD270" s="123">
        <f t="shared" si="74"/>
        <v>1</v>
      </c>
      <c r="BE270" s="123" t="e">
        <f>SUMIF(#REF!,#REF!, BD20:BD333)</f>
        <v>#REF!</v>
      </c>
      <c r="BF270" s="123">
        <f t="shared" si="75"/>
        <v>1</v>
      </c>
      <c r="BG270" s="123" t="e">
        <f>SUMIF(#REF!,#REF!, BF20:BF333)</f>
        <v>#REF!</v>
      </c>
      <c r="BH270" s="123" t="e" vm="2">
        <f t="shared" si="76"/>
        <v>#VALUE!</v>
      </c>
      <c r="BI270" s="124">
        <f>SUMIF(B20:B333, B270, BH20:BH333)</f>
        <v>0</v>
      </c>
      <c r="BJ270" s="125"/>
      <c r="BK270" s="99"/>
      <c r="BL270" s="100"/>
      <c r="BM270" s="100"/>
      <c r="BN270" s="100"/>
      <c r="BO270" s="100"/>
      <c r="BP270" s="100"/>
      <c r="BQ270" s="100"/>
      <c r="BR270" s="100"/>
      <c r="BS270" s="100"/>
      <c r="BT270" s="100"/>
      <c r="BU270" s="100"/>
      <c r="BV270" s="100"/>
      <c r="BW270" s="100"/>
      <c r="BX270" s="100"/>
      <c r="BY270" s="100"/>
      <c r="BZ270" s="100"/>
      <c r="CA270" s="100"/>
      <c r="CB270" s="100"/>
      <c r="CC270" s="100"/>
      <c r="CD270" s="101"/>
    </row>
    <row r="271" spans="1:82" x14ac:dyDescent="0.25">
      <c r="A271" s="75" t="s">
        <v>537</v>
      </c>
      <c r="B271" s="76"/>
      <c r="C271" s="77" t="s">
        <v>528</v>
      </c>
      <c r="D271" s="77" t="s">
        <v>117</v>
      </c>
      <c r="E271" s="78" t="s">
        <v>490</v>
      </c>
      <c r="F271" s="79" t="s">
        <v>109</v>
      </c>
      <c r="G271" s="80"/>
      <c r="H271" s="81" t="s">
        <v>109</v>
      </c>
      <c r="I271" s="79" t="s">
        <v>3</v>
      </c>
      <c r="J271" s="80" t="s">
        <v>5</v>
      </c>
      <c r="K271" s="82"/>
      <c r="L271" s="83"/>
      <c r="M271" s="84"/>
      <c r="N271" s="85">
        <v>30600</v>
      </c>
      <c r="O271" s="86">
        <v>31091</v>
      </c>
      <c r="P271" s="86">
        <v>32018</v>
      </c>
      <c r="Q271" s="87"/>
      <c r="R271" s="192">
        <v>0.09</v>
      </c>
      <c r="S271" s="85">
        <v>2754</v>
      </c>
      <c r="T271" s="86">
        <v>2798</v>
      </c>
      <c r="U271" s="86">
        <v>2882</v>
      </c>
      <c r="V271" s="87">
        <f t="shared" si="66"/>
        <v>0</v>
      </c>
      <c r="W271" s="89"/>
      <c r="X271" s="90"/>
      <c r="Y271" s="91" t="s">
        <v>80</v>
      </c>
      <c r="Z271" s="80" t="str">
        <f>'[2]Tier 1'!V271</f>
        <v>D</v>
      </c>
      <c r="AA271" s="80"/>
      <c r="AB271" s="80"/>
      <c r="AC271" s="80"/>
      <c r="AD271" s="81"/>
      <c r="AE271" s="85">
        <f>'[2]Tier 1'!W271</f>
        <v>2628</v>
      </c>
      <c r="AF271" s="86"/>
      <c r="AG271" s="86">
        <f>'[2]Tier 1'!X271</f>
        <v>2628</v>
      </c>
      <c r="AH271" s="86"/>
      <c r="AI271" s="86">
        <f>'[2]Tier 1'!Y271</f>
        <v>2628</v>
      </c>
      <c r="AJ271" s="86">
        <f t="shared" si="67"/>
        <v>2365.2000000000003</v>
      </c>
      <c r="AK271" s="86" t="e" vm="1">
        <f>VLOOKUP(A271,[1]_ScenarioData!$B$2:$FF$9999,-1,FALSE)</f>
        <v>#VALUE!</v>
      </c>
      <c r="AL271" s="87" t="e" vm="2">
        <f t="shared" si="68"/>
        <v>#VALUE!</v>
      </c>
      <c r="AM271" s="85">
        <f t="shared" si="77"/>
        <v>2754</v>
      </c>
      <c r="AN271" s="92">
        <f t="shared" si="78"/>
        <v>1.048</v>
      </c>
      <c r="AO271" s="80" t="str">
        <f t="shared" si="79"/>
        <v>OK</v>
      </c>
      <c r="AP271" s="86">
        <f t="shared" si="80"/>
        <v>2798</v>
      </c>
      <c r="AQ271" s="92">
        <f t="shared" si="81"/>
        <v>1.0649999999999999</v>
      </c>
      <c r="AR271" s="80" t="str">
        <f t="shared" si="82"/>
        <v>OK</v>
      </c>
      <c r="AS271" s="86">
        <f t="shared" si="83"/>
        <v>2882</v>
      </c>
      <c r="AT271" s="92">
        <f t="shared" si="84"/>
        <v>1.097</v>
      </c>
      <c r="AU271" s="93" t="str">
        <f t="shared" si="85"/>
        <v>OK</v>
      </c>
      <c r="AV271" s="86">
        <f t="shared" si="69"/>
        <v>0</v>
      </c>
      <c r="AW271" s="92" t="e" vm="2">
        <f t="shared" si="70"/>
        <v>#VALUE!</v>
      </c>
      <c r="AX271" s="94" t="e" vm="2">
        <f t="shared" si="71"/>
        <v>#VALUE!</v>
      </c>
      <c r="AY271" s="79"/>
      <c r="AZ271" s="80"/>
      <c r="BA271" s="84">
        <f t="shared" si="72"/>
        <v>0</v>
      </c>
      <c r="BB271" s="95">
        <f t="shared" si="73"/>
        <v>1</v>
      </c>
      <c r="BC271" s="96" t="e">
        <f>SUMIF(#REF!,#REF!, BB20:BB333)</f>
        <v>#REF!</v>
      </c>
      <c r="BD271" s="96">
        <f t="shared" si="74"/>
        <v>1</v>
      </c>
      <c r="BE271" s="96" t="e">
        <f>SUMIF(#REF!,#REF!, BD20:BD333)</f>
        <v>#REF!</v>
      </c>
      <c r="BF271" s="96">
        <f t="shared" si="75"/>
        <v>1</v>
      </c>
      <c r="BG271" s="96" t="e">
        <f>SUMIF(#REF!,#REF!, BF20:BF333)</f>
        <v>#REF!</v>
      </c>
      <c r="BH271" s="96" t="e" vm="2">
        <f t="shared" si="76"/>
        <v>#VALUE!</v>
      </c>
      <c r="BI271" s="97">
        <f>SUMIF(B20:B333, B271, BH20:BH333)</f>
        <v>0</v>
      </c>
      <c r="BJ271" s="98"/>
      <c r="BK271" s="99"/>
      <c r="BL271" s="100"/>
      <c r="BM271" s="100"/>
      <c r="BN271" s="100"/>
      <c r="BO271" s="100"/>
      <c r="BP271" s="100"/>
      <c r="BQ271" s="100"/>
      <c r="BR271" s="100"/>
      <c r="BS271" s="100"/>
      <c r="BT271" s="100"/>
      <c r="BU271" s="100"/>
      <c r="BV271" s="100"/>
      <c r="BW271" s="100"/>
      <c r="BX271" s="100"/>
      <c r="BY271" s="100"/>
      <c r="BZ271" s="100"/>
      <c r="CA271" s="100"/>
      <c r="CB271" s="100"/>
      <c r="CC271" s="100"/>
      <c r="CD271" s="101"/>
    </row>
    <row r="272" spans="1:82" x14ac:dyDescent="0.25">
      <c r="A272" s="102" t="s">
        <v>538</v>
      </c>
      <c r="B272" s="103"/>
      <c r="C272" s="104" t="s">
        <v>528</v>
      </c>
      <c r="D272" s="104" t="s">
        <v>490</v>
      </c>
      <c r="E272" s="105" t="s">
        <v>417</v>
      </c>
      <c r="F272" s="106" t="s">
        <v>109</v>
      </c>
      <c r="G272" s="107"/>
      <c r="H272" s="108" t="s">
        <v>109</v>
      </c>
      <c r="I272" s="106" t="s">
        <v>3</v>
      </c>
      <c r="J272" s="107" t="s">
        <v>5</v>
      </c>
      <c r="K272" s="109"/>
      <c r="L272" s="110"/>
      <c r="M272" s="111"/>
      <c r="N272" s="112">
        <v>30600</v>
      </c>
      <c r="O272" s="113">
        <v>31091</v>
      </c>
      <c r="P272" s="113">
        <v>32018</v>
      </c>
      <c r="Q272" s="114"/>
      <c r="R272" s="193">
        <v>0.09</v>
      </c>
      <c r="S272" s="112">
        <v>2754</v>
      </c>
      <c r="T272" s="113">
        <v>2798</v>
      </c>
      <c r="U272" s="113">
        <v>2882</v>
      </c>
      <c r="V272" s="114">
        <f t="shared" si="66"/>
        <v>0</v>
      </c>
      <c r="W272" s="116"/>
      <c r="X272" s="117"/>
      <c r="Y272" s="118" t="s">
        <v>80</v>
      </c>
      <c r="Z272" s="107" t="str">
        <f>'[2]Tier 1'!V272</f>
        <v>D</v>
      </c>
      <c r="AA272" s="107"/>
      <c r="AB272" s="107"/>
      <c r="AC272" s="107"/>
      <c r="AD272" s="108"/>
      <c r="AE272" s="112">
        <f>'[2]Tier 1'!W272</f>
        <v>2628</v>
      </c>
      <c r="AF272" s="113"/>
      <c r="AG272" s="113">
        <f>'[2]Tier 1'!X272</f>
        <v>2628</v>
      </c>
      <c r="AH272" s="113"/>
      <c r="AI272" s="113">
        <f>'[2]Tier 1'!Y272</f>
        <v>2628</v>
      </c>
      <c r="AJ272" s="113">
        <f t="shared" si="67"/>
        <v>2365.2000000000003</v>
      </c>
      <c r="AK272" s="113" t="e" vm="1">
        <f>VLOOKUP(A272,[1]_ScenarioData!$B$2:$FF$9999,-1,FALSE)</f>
        <v>#VALUE!</v>
      </c>
      <c r="AL272" s="114" t="e" vm="2">
        <f t="shared" si="68"/>
        <v>#VALUE!</v>
      </c>
      <c r="AM272" s="112">
        <f t="shared" si="77"/>
        <v>2754</v>
      </c>
      <c r="AN272" s="119">
        <f t="shared" si="78"/>
        <v>1.048</v>
      </c>
      <c r="AO272" s="107" t="str">
        <f t="shared" si="79"/>
        <v>OK</v>
      </c>
      <c r="AP272" s="113">
        <f t="shared" si="80"/>
        <v>2798</v>
      </c>
      <c r="AQ272" s="119">
        <f t="shared" si="81"/>
        <v>1.0649999999999999</v>
      </c>
      <c r="AR272" s="107" t="str">
        <f t="shared" si="82"/>
        <v>OK</v>
      </c>
      <c r="AS272" s="113">
        <f t="shared" si="83"/>
        <v>2882</v>
      </c>
      <c r="AT272" s="119">
        <f t="shared" si="84"/>
        <v>1.097</v>
      </c>
      <c r="AU272" s="120" t="str">
        <f t="shared" si="85"/>
        <v>OK</v>
      </c>
      <c r="AV272" s="113">
        <f t="shared" si="69"/>
        <v>0</v>
      </c>
      <c r="AW272" s="119" t="e" vm="2">
        <f t="shared" si="70"/>
        <v>#VALUE!</v>
      </c>
      <c r="AX272" s="121" t="e" vm="2">
        <f t="shared" si="71"/>
        <v>#VALUE!</v>
      </c>
      <c r="AY272" s="106"/>
      <c r="AZ272" s="107"/>
      <c r="BA272" s="111">
        <f t="shared" si="72"/>
        <v>0</v>
      </c>
      <c r="BB272" s="122">
        <f t="shared" si="73"/>
        <v>1</v>
      </c>
      <c r="BC272" s="123" t="e">
        <f>SUMIF(#REF!,#REF!, BB20:BB333)</f>
        <v>#REF!</v>
      </c>
      <c r="BD272" s="123">
        <f t="shared" si="74"/>
        <v>1</v>
      </c>
      <c r="BE272" s="123" t="e">
        <f>SUMIF(#REF!,#REF!, BD20:BD333)</f>
        <v>#REF!</v>
      </c>
      <c r="BF272" s="123">
        <f t="shared" si="75"/>
        <v>1</v>
      </c>
      <c r="BG272" s="123" t="e">
        <f>SUMIF(#REF!,#REF!, BF20:BF333)</f>
        <v>#REF!</v>
      </c>
      <c r="BH272" s="123" t="e" vm="2">
        <f t="shared" si="76"/>
        <v>#VALUE!</v>
      </c>
      <c r="BI272" s="124">
        <f>SUMIF(B20:B333, B272, BH20:BH333)</f>
        <v>0</v>
      </c>
      <c r="BJ272" s="125"/>
      <c r="BK272" s="99"/>
      <c r="BL272" s="100"/>
      <c r="BM272" s="100"/>
      <c r="BN272" s="100"/>
      <c r="BO272" s="100"/>
      <c r="BP272" s="100"/>
      <c r="BQ272" s="100"/>
      <c r="BR272" s="100"/>
      <c r="BS272" s="100"/>
      <c r="BT272" s="100"/>
      <c r="BU272" s="100"/>
      <c r="BV272" s="100"/>
      <c r="BW272" s="100"/>
      <c r="BX272" s="100"/>
      <c r="BY272" s="100"/>
      <c r="BZ272" s="100"/>
      <c r="CA272" s="100"/>
      <c r="CB272" s="100"/>
      <c r="CC272" s="100"/>
      <c r="CD272" s="101"/>
    </row>
    <row r="273" spans="1:82" x14ac:dyDescent="0.25">
      <c r="A273" s="75" t="s">
        <v>539</v>
      </c>
      <c r="B273" s="76"/>
      <c r="C273" s="77" t="s">
        <v>528</v>
      </c>
      <c r="D273" s="77" t="s">
        <v>417</v>
      </c>
      <c r="E273" s="78" t="s">
        <v>223</v>
      </c>
      <c r="F273" s="79" t="s">
        <v>109</v>
      </c>
      <c r="G273" s="80"/>
      <c r="H273" s="81" t="s">
        <v>109</v>
      </c>
      <c r="I273" s="79" t="s">
        <v>3</v>
      </c>
      <c r="J273" s="80" t="s">
        <v>5</v>
      </c>
      <c r="K273" s="82"/>
      <c r="L273" s="83"/>
      <c r="M273" s="84"/>
      <c r="N273" s="85">
        <v>30600</v>
      </c>
      <c r="O273" s="86">
        <v>31091</v>
      </c>
      <c r="P273" s="86">
        <v>32018</v>
      </c>
      <c r="Q273" s="87"/>
      <c r="R273" s="192">
        <v>0.09</v>
      </c>
      <c r="S273" s="85">
        <v>2754</v>
      </c>
      <c r="T273" s="86">
        <v>2798</v>
      </c>
      <c r="U273" s="86">
        <v>2882</v>
      </c>
      <c r="V273" s="87">
        <f t="shared" si="66"/>
        <v>0</v>
      </c>
      <c r="W273" s="89"/>
      <c r="X273" s="90"/>
      <c r="Y273" s="91" t="s">
        <v>80</v>
      </c>
      <c r="Z273" s="80" t="str">
        <f>'[2]Tier 1'!V273</f>
        <v>D</v>
      </c>
      <c r="AA273" s="80"/>
      <c r="AB273" s="80"/>
      <c r="AC273" s="80"/>
      <c r="AD273" s="81"/>
      <c r="AE273" s="85">
        <f>'[2]Tier 1'!W273</f>
        <v>2628</v>
      </c>
      <c r="AF273" s="86"/>
      <c r="AG273" s="86">
        <f>'[2]Tier 1'!X273</f>
        <v>2628</v>
      </c>
      <c r="AH273" s="86"/>
      <c r="AI273" s="86">
        <f>'[2]Tier 1'!Y273</f>
        <v>2628</v>
      </c>
      <c r="AJ273" s="86">
        <f t="shared" si="67"/>
        <v>2365.2000000000003</v>
      </c>
      <c r="AK273" s="86" t="e" vm="1">
        <f>VLOOKUP(A273,[1]_ScenarioData!$B$2:$FF$9999,-1,FALSE)</f>
        <v>#VALUE!</v>
      </c>
      <c r="AL273" s="87" t="e" vm="2">
        <f t="shared" si="68"/>
        <v>#VALUE!</v>
      </c>
      <c r="AM273" s="85">
        <f t="shared" si="77"/>
        <v>2754</v>
      </c>
      <c r="AN273" s="92">
        <f t="shared" si="78"/>
        <v>1.048</v>
      </c>
      <c r="AO273" s="80" t="str">
        <f t="shared" si="79"/>
        <v>OK</v>
      </c>
      <c r="AP273" s="86">
        <f t="shared" si="80"/>
        <v>2798</v>
      </c>
      <c r="AQ273" s="92">
        <f t="shared" si="81"/>
        <v>1.0649999999999999</v>
      </c>
      <c r="AR273" s="80" t="str">
        <f t="shared" si="82"/>
        <v>OK</v>
      </c>
      <c r="AS273" s="86">
        <f t="shared" si="83"/>
        <v>2882</v>
      </c>
      <c r="AT273" s="92">
        <f t="shared" si="84"/>
        <v>1.097</v>
      </c>
      <c r="AU273" s="93" t="str">
        <f t="shared" si="85"/>
        <v>OK</v>
      </c>
      <c r="AV273" s="86">
        <f t="shared" si="69"/>
        <v>0</v>
      </c>
      <c r="AW273" s="92" t="e" vm="2">
        <f t="shared" si="70"/>
        <v>#VALUE!</v>
      </c>
      <c r="AX273" s="94" t="e" vm="2">
        <f t="shared" si="71"/>
        <v>#VALUE!</v>
      </c>
      <c r="AY273" s="79"/>
      <c r="AZ273" s="80"/>
      <c r="BA273" s="84">
        <f t="shared" si="72"/>
        <v>0</v>
      </c>
      <c r="BB273" s="95">
        <f t="shared" si="73"/>
        <v>1</v>
      </c>
      <c r="BC273" s="96" t="e">
        <f>SUMIF(#REF!,#REF!, BB20:BB333)</f>
        <v>#REF!</v>
      </c>
      <c r="BD273" s="96">
        <f t="shared" si="74"/>
        <v>1</v>
      </c>
      <c r="BE273" s="96" t="e">
        <f>SUMIF(#REF!,#REF!, BD20:BD333)</f>
        <v>#REF!</v>
      </c>
      <c r="BF273" s="96">
        <f t="shared" si="75"/>
        <v>1</v>
      </c>
      <c r="BG273" s="96" t="e">
        <f>SUMIF(#REF!,#REF!, BF20:BF333)</f>
        <v>#REF!</v>
      </c>
      <c r="BH273" s="96" t="e" vm="2">
        <f t="shared" si="76"/>
        <v>#VALUE!</v>
      </c>
      <c r="BI273" s="97">
        <f>SUMIF(B20:B333, B273, BH20:BH333)</f>
        <v>0</v>
      </c>
      <c r="BJ273" s="98"/>
      <c r="BK273" s="99"/>
      <c r="BL273" s="100"/>
      <c r="BM273" s="100"/>
      <c r="BN273" s="100"/>
      <c r="BO273" s="100"/>
      <c r="BP273" s="100"/>
      <c r="BQ273" s="100"/>
      <c r="BR273" s="100"/>
      <c r="BS273" s="100"/>
      <c r="BT273" s="100"/>
      <c r="BU273" s="100"/>
      <c r="BV273" s="100"/>
      <c r="BW273" s="100"/>
      <c r="BX273" s="100"/>
      <c r="BY273" s="100"/>
      <c r="BZ273" s="100"/>
      <c r="CA273" s="100"/>
      <c r="CB273" s="100"/>
      <c r="CC273" s="100"/>
      <c r="CD273" s="101"/>
    </row>
    <row r="274" spans="1:82" x14ac:dyDescent="0.25">
      <c r="A274" s="102" t="s">
        <v>540</v>
      </c>
      <c r="B274" s="103"/>
      <c r="C274" s="104" t="s">
        <v>528</v>
      </c>
      <c r="D274" s="104" t="s">
        <v>223</v>
      </c>
      <c r="E274" s="105" t="s">
        <v>541</v>
      </c>
      <c r="F274" s="106" t="s">
        <v>109</v>
      </c>
      <c r="G274" s="107"/>
      <c r="H274" s="108" t="s">
        <v>109</v>
      </c>
      <c r="I274" s="106" t="s">
        <v>3</v>
      </c>
      <c r="J274" s="107" t="s">
        <v>5</v>
      </c>
      <c r="K274" s="109"/>
      <c r="L274" s="110"/>
      <c r="M274" s="111"/>
      <c r="N274" s="112">
        <v>1029</v>
      </c>
      <c r="O274" s="113">
        <v>1092</v>
      </c>
      <c r="P274" s="113">
        <v>1137</v>
      </c>
      <c r="Q274" s="114"/>
      <c r="R274" s="193">
        <v>0.09</v>
      </c>
      <c r="S274" s="112">
        <v>93</v>
      </c>
      <c r="T274" s="113">
        <v>98</v>
      </c>
      <c r="U274" s="113">
        <v>102</v>
      </c>
      <c r="V274" s="114">
        <f t="shared" si="66"/>
        <v>0</v>
      </c>
      <c r="W274" s="116"/>
      <c r="X274" s="117"/>
      <c r="Y274" s="118" t="s">
        <v>80</v>
      </c>
      <c r="Z274" s="107" t="str">
        <f>'[2]Tier 1'!V274</f>
        <v>D</v>
      </c>
      <c r="AA274" s="107"/>
      <c r="AB274" s="107"/>
      <c r="AC274" s="107"/>
      <c r="AD274" s="108"/>
      <c r="AE274" s="112">
        <f>'[2]Tier 1'!W274</f>
        <v>2628</v>
      </c>
      <c r="AF274" s="113"/>
      <c r="AG274" s="113">
        <f>'[2]Tier 1'!X274</f>
        <v>2628</v>
      </c>
      <c r="AH274" s="113"/>
      <c r="AI274" s="113">
        <f>'[2]Tier 1'!Y274</f>
        <v>2628</v>
      </c>
      <c r="AJ274" s="113">
        <f t="shared" si="67"/>
        <v>2365.2000000000003</v>
      </c>
      <c r="AK274" s="113" t="e" vm="1">
        <f>VLOOKUP(A274,[1]_ScenarioData!$B$2:$FF$9999,-1,FALSE)</f>
        <v>#VALUE!</v>
      </c>
      <c r="AL274" s="114" t="e" vm="2">
        <f t="shared" si="68"/>
        <v>#VALUE!</v>
      </c>
      <c r="AM274" s="112">
        <f t="shared" si="77"/>
        <v>93</v>
      </c>
      <c r="AN274" s="119">
        <f t="shared" si="78"/>
        <v>3.5000000000000003E-2</v>
      </c>
      <c r="AO274" s="107" t="str">
        <f t="shared" si="79"/>
        <v>OK</v>
      </c>
      <c r="AP274" s="113">
        <f t="shared" si="80"/>
        <v>98</v>
      </c>
      <c r="AQ274" s="119">
        <f t="shared" si="81"/>
        <v>3.6999999999999998E-2</v>
      </c>
      <c r="AR274" s="107" t="str">
        <f t="shared" si="82"/>
        <v>OK</v>
      </c>
      <c r="AS274" s="113">
        <f t="shared" si="83"/>
        <v>102</v>
      </c>
      <c r="AT274" s="119">
        <f t="shared" si="84"/>
        <v>3.9E-2</v>
      </c>
      <c r="AU274" s="120" t="str">
        <f t="shared" si="85"/>
        <v>OK</v>
      </c>
      <c r="AV274" s="113">
        <f t="shared" si="69"/>
        <v>0</v>
      </c>
      <c r="AW274" s="119" t="e" vm="2">
        <f t="shared" si="70"/>
        <v>#VALUE!</v>
      </c>
      <c r="AX274" s="121" t="e" vm="2">
        <f t="shared" si="71"/>
        <v>#VALUE!</v>
      </c>
      <c r="AY274" s="106"/>
      <c r="AZ274" s="107"/>
      <c r="BA274" s="111">
        <f t="shared" si="72"/>
        <v>0</v>
      </c>
      <c r="BB274" s="122">
        <f t="shared" si="73"/>
        <v>1</v>
      </c>
      <c r="BC274" s="123" t="e">
        <f>SUMIF(#REF!,#REF!, BB20:BB333)</f>
        <v>#REF!</v>
      </c>
      <c r="BD274" s="123">
        <f t="shared" si="74"/>
        <v>1</v>
      </c>
      <c r="BE274" s="123" t="e">
        <f>SUMIF(#REF!,#REF!, BD20:BD333)</f>
        <v>#REF!</v>
      </c>
      <c r="BF274" s="123">
        <f t="shared" si="75"/>
        <v>0</v>
      </c>
      <c r="BG274" s="123" t="e">
        <f>SUMIF(#REF!,#REF!, BF20:BF333)</f>
        <v>#REF!</v>
      </c>
      <c r="BH274" s="123" t="e" vm="2">
        <f t="shared" si="76"/>
        <v>#VALUE!</v>
      </c>
      <c r="BI274" s="124">
        <f>SUMIF(B20:B333, B274, BH20:BH333)</f>
        <v>0</v>
      </c>
      <c r="BJ274" s="125"/>
      <c r="BK274" s="99"/>
      <c r="BL274" s="100"/>
      <c r="BM274" s="100"/>
      <c r="BN274" s="100"/>
      <c r="BO274" s="100"/>
      <c r="BP274" s="100"/>
      <c r="BQ274" s="100"/>
      <c r="BR274" s="100"/>
      <c r="BS274" s="100"/>
      <c r="BT274" s="100"/>
      <c r="BU274" s="100"/>
      <c r="BV274" s="100"/>
      <c r="BW274" s="100"/>
      <c r="BX274" s="100"/>
      <c r="BY274" s="100"/>
      <c r="BZ274" s="100"/>
      <c r="CA274" s="100"/>
      <c r="CB274" s="100"/>
      <c r="CC274" s="100"/>
      <c r="CD274" s="101"/>
    </row>
    <row r="275" spans="1:82" x14ac:dyDescent="0.25">
      <c r="A275" s="75" t="s">
        <v>542</v>
      </c>
      <c r="B275" s="76"/>
      <c r="C275" s="77" t="s">
        <v>528</v>
      </c>
      <c r="D275" s="77" t="s">
        <v>541</v>
      </c>
      <c r="E275" s="78" t="s">
        <v>414</v>
      </c>
      <c r="F275" s="79" t="s">
        <v>109</v>
      </c>
      <c r="G275" s="80"/>
      <c r="H275" s="81" t="s">
        <v>109</v>
      </c>
      <c r="I275" s="79" t="s">
        <v>3</v>
      </c>
      <c r="J275" s="80" t="s">
        <v>5</v>
      </c>
      <c r="K275" s="82"/>
      <c r="L275" s="83"/>
      <c r="M275" s="84"/>
      <c r="N275" s="85">
        <v>1029</v>
      </c>
      <c r="O275" s="86">
        <v>1092</v>
      </c>
      <c r="P275" s="86">
        <v>1137</v>
      </c>
      <c r="Q275" s="87"/>
      <c r="R275" s="192">
        <v>0.09</v>
      </c>
      <c r="S275" s="85">
        <v>93</v>
      </c>
      <c r="T275" s="86">
        <v>98</v>
      </c>
      <c r="U275" s="86">
        <v>102</v>
      </c>
      <c r="V275" s="87">
        <f t="shared" si="66"/>
        <v>0</v>
      </c>
      <c r="W275" s="89"/>
      <c r="X275" s="90"/>
      <c r="Y275" s="91" t="s">
        <v>80</v>
      </c>
      <c r="Z275" s="80" t="str">
        <f>'[2]Tier 1'!V275</f>
        <v>D</v>
      </c>
      <c r="AA275" s="80"/>
      <c r="AB275" s="80"/>
      <c r="AC275" s="80"/>
      <c r="AD275" s="81"/>
      <c r="AE275" s="85">
        <f>'[2]Tier 1'!W275</f>
        <v>2628</v>
      </c>
      <c r="AF275" s="86"/>
      <c r="AG275" s="86">
        <f>'[2]Tier 1'!X275</f>
        <v>2628</v>
      </c>
      <c r="AH275" s="86"/>
      <c r="AI275" s="86">
        <f>'[2]Tier 1'!Y275</f>
        <v>2628</v>
      </c>
      <c r="AJ275" s="86">
        <f t="shared" si="67"/>
        <v>2365.2000000000003</v>
      </c>
      <c r="AK275" s="86" t="e" vm="1">
        <f>VLOOKUP(A275,[1]_ScenarioData!$B$2:$FF$9999,-1,FALSE)</f>
        <v>#VALUE!</v>
      </c>
      <c r="AL275" s="87" t="e" vm="2">
        <f t="shared" si="68"/>
        <v>#VALUE!</v>
      </c>
      <c r="AM275" s="85">
        <f t="shared" si="77"/>
        <v>93</v>
      </c>
      <c r="AN275" s="92">
        <f t="shared" si="78"/>
        <v>3.5000000000000003E-2</v>
      </c>
      <c r="AO275" s="80" t="str">
        <f t="shared" si="79"/>
        <v>OK</v>
      </c>
      <c r="AP275" s="86">
        <f t="shared" si="80"/>
        <v>98</v>
      </c>
      <c r="AQ275" s="92">
        <f t="shared" si="81"/>
        <v>3.6999999999999998E-2</v>
      </c>
      <c r="AR275" s="80" t="str">
        <f t="shared" si="82"/>
        <v>OK</v>
      </c>
      <c r="AS275" s="86">
        <f t="shared" si="83"/>
        <v>102</v>
      </c>
      <c r="AT275" s="92">
        <f t="shared" si="84"/>
        <v>3.9E-2</v>
      </c>
      <c r="AU275" s="93" t="str">
        <f t="shared" si="85"/>
        <v>OK</v>
      </c>
      <c r="AV275" s="86">
        <f t="shared" si="69"/>
        <v>0</v>
      </c>
      <c r="AW275" s="92" t="e" vm="2">
        <f t="shared" si="70"/>
        <v>#VALUE!</v>
      </c>
      <c r="AX275" s="94" t="e" vm="2">
        <f t="shared" si="71"/>
        <v>#VALUE!</v>
      </c>
      <c r="AY275" s="79"/>
      <c r="AZ275" s="80"/>
      <c r="BA275" s="84">
        <f t="shared" si="72"/>
        <v>0</v>
      </c>
      <c r="BB275" s="95">
        <f t="shared" si="73"/>
        <v>1</v>
      </c>
      <c r="BC275" s="96" t="e">
        <f>SUMIF(#REF!,#REF!, BB20:BB333)</f>
        <v>#REF!</v>
      </c>
      <c r="BD275" s="96">
        <f t="shared" si="74"/>
        <v>1</v>
      </c>
      <c r="BE275" s="96" t="e">
        <f>SUMIF(#REF!,#REF!, BD20:BD333)</f>
        <v>#REF!</v>
      </c>
      <c r="BF275" s="96">
        <f t="shared" si="75"/>
        <v>0</v>
      </c>
      <c r="BG275" s="96" t="e">
        <f>SUMIF(#REF!,#REF!, BF20:BF333)</f>
        <v>#REF!</v>
      </c>
      <c r="BH275" s="96" t="e" vm="2">
        <f t="shared" si="76"/>
        <v>#VALUE!</v>
      </c>
      <c r="BI275" s="97">
        <f>SUMIF(B20:B333, B275, BH20:BH333)</f>
        <v>0</v>
      </c>
      <c r="BJ275" s="98"/>
      <c r="BK275" s="99"/>
      <c r="BL275" s="100"/>
      <c r="BM275" s="100"/>
      <c r="BN275" s="100"/>
      <c r="BO275" s="100"/>
      <c r="BP275" s="100"/>
      <c r="BQ275" s="100"/>
      <c r="BR275" s="100"/>
      <c r="BS275" s="100"/>
      <c r="BT275" s="100"/>
      <c r="BU275" s="100"/>
      <c r="BV275" s="100"/>
      <c r="BW275" s="100"/>
      <c r="BX275" s="100"/>
      <c r="BY275" s="100"/>
      <c r="BZ275" s="100"/>
      <c r="CA275" s="100"/>
      <c r="CB275" s="100"/>
      <c r="CC275" s="100"/>
      <c r="CD275" s="101"/>
    </row>
    <row r="276" spans="1:82" x14ac:dyDescent="0.25">
      <c r="A276" s="102" t="s">
        <v>543</v>
      </c>
      <c r="B276" s="103"/>
      <c r="C276" s="104" t="s">
        <v>528</v>
      </c>
      <c r="D276" s="104" t="s">
        <v>414</v>
      </c>
      <c r="E276" s="105" t="s">
        <v>544</v>
      </c>
      <c r="F276" s="106" t="s">
        <v>109</v>
      </c>
      <c r="G276" s="107"/>
      <c r="H276" s="108" t="s">
        <v>104</v>
      </c>
      <c r="I276" s="106" t="s">
        <v>3</v>
      </c>
      <c r="J276" s="107" t="s">
        <v>5</v>
      </c>
      <c r="K276" s="109"/>
      <c r="L276" s="110"/>
      <c r="M276" s="111"/>
      <c r="N276" s="112">
        <v>25778</v>
      </c>
      <c r="O276" s="113">
        <v>27678</v>
      </c>
      <c r="P276" s="113">
        <v>28944</v>
      </c>
      <c r="Q276" s="114"/>
      <c r="R276" s="193">
        <v>0.09</v>
      </c>
      <c r="S276" s="112">
        <v>2320</v>
      </c>
      <c r="T276" s="113">
        <v>2491</v>
      </c>
      <c r="U276" s="113">
        <v>2605</v>
      </c>
      <c r="V276" s="114">
        <f t="shared" ref="V276:V332" si="86">ROUND(R276*Q276,0)</f>
        <v>0</v>
      </c>
      <c r="W276" s="116"/>
      <c r="X276" s="117"/>
      <c r="Y276" s="118" t="s">
        <v>80</v>
      </c>
      <c r="Z276" s="107" t="str">
        <f>'[2]Tier 1'!V276</f>
        <v>D</v>
      </c>
      <c r="AA276" s="107"/>
      <c r="AB276" s="107"/>
      <c r="AC276" s="107"/>
      <c r="AD276" s="108"/>
      <c r="AE276" s="112">
        <f>'[2]Tier 1'!W276</f>
        <v>2628</v>
      </c>
      <c r="AF276" s="113"/>
      <c r="AG276" s="113">
        <f>'[2]Tier 1'!X276</f>
        <v>2628</v>
      </c>
      <c r="AH276" s="113"/>
      <c r="AI276" s="113">
        <f>'[2]Tier 1'!Y276</f>
        <v>2628</v>
      </c>
      <c r="AJ276" s="113">
        <f t="shared" ref="AJ276:AJ332" si="87">AI276 * 0.9</f>
        <v>2365.2000000000003</v>
      </c>
      <c r="AK276" s="113" t="e" vm="1">
        <f>VLOOKUP(A276,[1]_ScenarioData!$B$2:$FF$9999,-1,FALSE)</f>
        <v>#VALUE!</v>
      </c>
      <c r="AL276" s="114" t="e" vm="2">
        <f t="shared" ref="AL276:AL332" si="88">AK276 * 0.9</f>
        <v>#VALUE!</v>
      </c>
      <c r="AM276" s="112">
        <f t="shared" si="77"/>
        <v>2320</v>
      </c>
      <c r="AN276" s="119">
        <f t="shared" si="78"/>
        <v>0.88300000000000001</v>
      </c>
      <c r="AO276" s="107" t="str">
        <f t="shared" si="79"/>
        <v>OK</v>
      </c>
      <c r="AP276" s="113">
        <f t="shared" si="80"/>
        <v>2491</v>
      </c>
      <c r="AQ276" s="119">
        <f t="shared" si="81"/>
        <v>0.94799999999999995</v>
      </c>
      <c r="AR276" s="107" t="str">
        <f t="shared" si="82"/>
        <v>OK</v>
      </c>
      <c r="AS276" s="113">
        <f t="shared" si="83"/>
        <v>2605</v>
      </c>
      <c r="AT276" s="119">
        <f t="shared" si="84"/>
        <v>0.99099999999999999</v>
      </c>
      <c r="AU276" s="120" t="str">
        <f t="shared" si="85"/>
        <v>OK</v>
      </c>
      <c r="AV276" s="113">
        <f t="shared" ref="AV276:AV332" si="89">V276+W276</f>
        <v>0</v>
      </c>
      <c r="AW276" s="119" t="e" vm="2">
        <f t="shared" ref="AW276:AW332" si="90">IF(AK276&gt;0, ROUND(AV276/AK276,3),0)</f>
        <v>#VALUE!</v>
      </c>
      <c r="AX276" s="121" t="e" vm="2">
        <f t="shared" ref="AX276:AX332" si="91">IF(AND(V276=0, AV276&gt;0), "DATA1", IF(OR(AV276&gt;AL276,BI276&gt;0), IF(Y276="CONC. (ART-PLAN)", "STUDY 1", "STUDY 2"), "OK"))</f>
        <v>#VALUE!</v>
      </c>
      <c r="AY276" s="106"/>
      <c r="AZ276" s="107"/>
      <c r="BA276" s="111">
        <f t="shared" ref="BA276:BA332" si="92">IF(AG276&gt;0, X276/AG276, 0)</f>
        <v>0</v>
      </c>
      <c r="BB276" s="122">
        <f t="shared" ref="BB276:BB332" si="93">IF(AM276&gt;AF276,1,0)</f>
        <v>1</v>
      </c>
      <c r="BC276" s="123" t="e">
        <f>SUMIF(#REF!,#REF!, BB20:BB333)</f>
        <v>#REF!</v>
      </c>
      <c r="BD276" s="123">
        <f t="shared" ref="BD276:BD332" si="94">IF(AP276&gt;AH276,1,0)</f>
        <v>1</v>
      </c>
      <c r="BE276" s="123" t="e">
        <f>SUMIF(#REF!,#REF!, BD20:BD333)</f>
        <v>#REF!</v>
      </c>
      <c r="BF276" s="123">
        <f t="shared" ref="BF276:BF332" si="95">IF(AS276&gt;AJ276,1,0)</f>
        <v>1</v>
      </c>
      <c r="BG276" s="123" t="e">
        <f>SUMIF(#REF!,#REF!, BF20:BF333)</f>
        <v>#REF!</v>
      </c>
      <c r="BH276" s="123" t="e" vm="2">
        <f t="shared" ref="BH276:BH332" si="96">IF(AV276&gt;AL276,1,0)</f>
        <v>#VALUE!</v>
      </c>
      <c r="BI276" s="124">
        <f>SUMIF(B20:B333, B276, BH20:BH333)</f>
        <v>0</v>
      </c>
      <c r="BJ276" s="125"/>
      <c r="BK276" s="99"/>
      <c r="BL276" s="100"/>
      <c r="BM276" s="100"/>
      <c r="BN276" s="100"/>
      <c r="BO276" s="100"/>
      <c r="BP276" s="100"/>
      <c r="BQ276" s="100"/>
      <c r="BR276" s="100"/>
      <c r="BS276" s="100"/>
      <c r="BT276" s="100"/>
      <c r="BU276" s="100"/>
      <c r="BV276" s="100"/>
      <c r="BW276" s="100"/>
      <c r="BX276" s="100"/>
      <c r="BY276" s="100"/>
      <c r="BZ276" s="100"/>
      <c r="CA276" s="100"/>
      <c r="CB276" s="100"/>
      <c r="CC276" s="100"/>
      <c r="CD276" s="101"/>
    </row>
    <row r="277" spans="1:82" x14ac:dyDescent="0.25">
      <c r="A277" s="75" t="s">
        <v>545</v>
      </c>
      <c r="B277" s="76"/>
      <c r="C277" s="77" t="s">
        <v>528</v>
      </c>
      <c r="D277" s="77" t="s">
        <v>544</v>
      </c>
      <c r="E277" s="78" t="s">
        <v>103</v>
      </c>
      <c r="F277" s="79" t="s">
        <v>109</v>
      </c>
      <c r="G277" s="80"/>
      <c r="H277" s="81" t="s">
        <v>118</v>
      </c>
      <c r="I277" s="79" t="s">
        <v>3</v>
      </c>
      <c r="J277" s="80" t="s">
        <v>5</v>
      </c>
      <c r="K277" s="82"/>
      <c r="L277" s="83"/>
      <c r="M277" s="84"/>
      <c r="N277" s="85">
        <v>25778</v>
      </c>
      <c r="O277" s="86">
        <v>27678</v>
      </c>
      <c r="P277" s="86">
        <v>28944</v>
      </c>
      <c r="Q277" s="87"/>
      <c r="R277" s="192">
        <v>0.09</v>
      </c>
      <c r="S277" s="85">
        <v>2320</v>
      </c>
      <c r="T277" s="86">
        <v>2491</v>
      </c>
      <c r="U277" s="86">
        <v>2605</v>
      </c>
      <c r="V277" s="87">
        <f t="shared" si="86"/>
        <v>0</v>
      </c>
      <c r="W277" s="89"/>
      <c r="X277" s="90"/>
      <c r="Y277" s="91" t="s">
        <v>80</v>
      </c>
      <c r="Z277" s="80" t="str">
        <f>'[2]Tier 1'!V277</f>
        <v>D</v>
      </c>
      <c r="AA277" s="80"/>
      <c r="AB277" s="80"/>
      <c r="AC277" s="80"/>
      <c r="AD277" s="81"/>
      <c r="AE277" s="85">
        <f>'[2]Tier 1'!W277</f>
        <v>2628</v>
      </c>
      <c r="AF277" s="86"/>
      <c r="AG277" s="86">
        <f>'[2]Tier 1'!X277</f>
        <v>2628</v>
      </c>
      <c r="AH277" s="86"/>
      <c r="AI277" s="86">
        <f>'[2]Tier 1'!Y277</f>
        <v>2628</v>
      </c>
      <c r="AJ277" s="86">
        <f t="shared" si="87"/>
        <v>2365.2000000000003</v>
      </c>
      <c r="AK277" s="86" t="e" vm="1">
        <f>VLOOKUP(A277,[1]_ScenarioData!$B$2:$FF$9999,-1,FALSE)</f>
        <v>#VALUE!</v>
      </c>
      <c r="AL277" s="87" t="e" vm="2">
        <f t="shared" si="88"/>
        <v>#VALUE!</v>
      </c>
      <c r="AM277" s="85">
        <f t="shared" ref="AM277:AM340" si="97">S277+W277</f>
        <v>2320</v>
      </c>
      <c r="AN277" s="92">
        <f t="shared" ref="AN277:AN340" si="98">IF(AE277&gt;0, ROUND(AM277/AE277,3),0)</f>
        <v>0.88300000000000001</v>
      </c>
      <c r="AO277" s="80" t="str">
        <f t="shared" ref="AO277:AO340" si="99">IF($W277&gt;0,IF(AN277&gt;0.8999,"Study 1", "OK"),"OK")</f>
        <v>OK</v>
      </c>
      <c r="AP277" s="86">
        <f t="shared" ref="AP277:AP340" si="100">T277+W277</f>
        <v>2491</v>
      </c>
      <c r="AQ277" s="92">
        <f t="shared" ref="AQ277:AQ340" si="101">IF(AG277&gt;0, ROUND(AP277/AG277,3),0)</f>
        <v>0.94799999999999995</v>
      </c>
      <c r="AR277" s="80" t="str">
        <f t="shared" ref="AR277:AR340" si="102">IF($W277&gt;0,IF(AQ277&gt;0.8999,"Study 1", "OK"),"OK")</f>
        <v>OK</v>
      </c>
      <c r="AS277" s="86">
        <f t="shared" ref="AS277:AS340" si="103">U277+W277</f>
        <v>2605</v>
      </c>
      <c r="AT277" s="92">
        <f t="shared" ref="AT277:AT340" si="104">IF(AI277&gt;0, ROUND(AS277/AI277,3),0)</f>
        <v>0.99099999999999999</v>
      </c>
      <c r="AU277" s="93" t="str">
        <f t="shared" ref="AU277:AU340" si="105">IF($W277&gt;0,IF(AT277&gt;0.8999,"Study 1", "OK"),"OK")</f>
        <v>OK</v>
      </c>
      <c r="AV277" s="86">
        <f t="shared" si="89"/>
        <v>0</v>
      </c>
      <c r="AW277" s="92" t="e" vm="2">
        <f t="shared" si="90"/>
        <v>#VALUE!</v>
      </c>
      <c r="AX277" s="94" t="e" vm="2">
        <f t="shared" si="91"/>
        <v>#VALUE!</v>
      </c>
      <c r="AY277" s="79"/>
      <c r="AZ277" s="80"/>
      <c r="BA277" s="84">
        <f t="shared" si="92"/>
        <v>0</v>
      </c>
      <c r="BB277" s="95">
        <f t="shared" si="93"/>
        <v>1</v>
      </c>
      <c r="BC277" s="96" t="e">
        <f>SUMIF(#REF!,#REF!, BB20:BB333)</f>
        <v>#REF!</v>
      </c>
      <c r="BD277" s="96">
        <f t="shared" si="94"/>
        <v>1</v>
      </c>
      <c r="BE277" s="96" t="e">
        <f>SUMIF(#REF!,#REF!, BD20:BD333)</f>
        <v>#REF!</v>
      </c>
      <c r="BF277" s="96">
        <f t="shared" si="95"/>
        <v>1</v>
      </c>
      <c r="BG277" s="96" t="e">
        <f>SUMIF(#REF!,#REF!, BF20:BF333)</f>
        <v>#REF!</v>
      </c>
      <c r="BH277" s="96" t="e" vm="2">
        <f t="shared" si="96"/>
        <v>#VALUE!</v>
      </c>
      <c r="BI277" s="97">
        <f>SUMIF(B20:B333, B277, BH20:BH333)</f>
        <v>0</v>
      </c>
      <c r="BJ277" s="98"/>
      <c r="BK277" s="99"/>
      <c r="BL277" s="100"/>
      <c r="BM277" s="100"/>
      <c r="BN277" s="100"/>
      <c r="BO277" s="100"/>
      <c r="BP277" s="100"/>
      <c r="BQ277" s="100"/>
      <c r="BR277" s="100"/>
      <c r="BS277" s="100"/>
      <c r="BT277" s="100"/>
      <c r="BU277" s="100"/>
      <c r="BV277" s="100"/>
      <c r="BW277" s="100"/>
      <c r="BX277" s="100"/>
      <c r="BY277" s="100"/>
      <c r="BZ277" s="100"/>
      <c r="CA277" s="100"/>
      <c r="CB277" s="100"/>
      <c r="CC277" s="100"/>
      <c r="CD277" s="101"/>
    </row>
    <row r="278" spans="1:82" hidden="1" x14ac:dyDescent="0.25">
      <c r="A278" s="102" t="s">
        <v>546</v>
      </c>
      <c r="B278" s="103"/>
      <c r="C278" s="104" t="s">
        <v>528</v>
      </c>
      <c r="D278" s="104" t="s">
        <v>103</v>
      </c>
      <c r="E278" s="105" t="s">
        <v>547</v>
      </c>
      <c r="F278" s="106" t="s">
        <v>104</v>
      </c>
      <c r="G278" s="107"/>
      <c r="H278" s="108" t="s">
        <v>118</v>
      </c>
      <c r="I278" s="106" t="s">
        <v>5</v>
      </c>
      <c r="J278" s="107" t="s">
        <v>5</v>
      </c>
      <c r="K278" s="109"/>
      <c r="L278" s="110"/>
      <c r="M278" s="111"/>
      <c r="N278" s="112" t="e">
        <v>#DIV/0!</v>
      </c>
      <c r="O278" s="113">
        <v>0</v>
      </c>
      <c r="P278" s="113" t="e">
        <v>#DIV/0!</v>
      </c>
      <c r="Q278" s="114"/>
      <c r="R278" s="193">
        <v>0.09</v>
      </c>
      <c r="S278" s="112" t="e">
        <v>#DIV/0!</v>
      </c>
      <c r="T278" s="113">
        <v>0</v>
      </c>
      <c r="U278" s="113" t="e">
        <v>#DIV/0!</v>
      </c>
      <c r="V278" s="114">
        <f t="shared" si="86"/>
        <v>0</v>
      </c>
      <c r="W278" s="116"/>
      <c r="X278" s="117"/>
      <c r="Y278" s="118" t="s">
        <v>80</v>
      </c>
      <c r="Z278" s="107" t="str">
        <f>'[2]Tier 1'!V278</f>
        <v>D</v>
      </c>
      <c r="AA278" s="107"/>
      <c r="AB278" s="107"/>
      <c r="AC278" s="107"/>
      <c r="AD278" s="108"/>
      <c r="AE278" s="112">
        <f>'[2]Tier 1'!W278</f>
        <v>1197</v>
      </c>
      <c r="AF278" s="113"/>
      <c r="AG278" s="113">
        <f>'[2]Tier 1'!X278</f>
        <v>1197</v>
      </c>
      <c r="AH278" s="113"/>
      <c r="AI278" s="113">
        <f>'[2]Tier 1'!Y278</f>
        <v>1197</v>
      </c>
      <c r="AJ278" s="113">
        <f t="shared" si="87"/>
        <v>1077.3</v>
      </c>
      <c r="AK278" s="113" t="e" vm="1">
        <f>VLOOKUP(A278,[1]_ScenarioData!$B$2:$FF$9999,-1,FALSE)</f>
        <v>#VALUE!</v>
      </c>
      <c r="AL278" s="114" t="e" vm="2">
        <f t="shared" si="88"/>
        <v>#VALUE!</v>
      </c>
      <c r="AM278" s="112" t="e">
        <f t="shared" si="97"/>
        <v>#DIV/0!</v>
      </c>
      <c r="AN278" s="119" t="e">
        <f t="shared" si="98"/>
        <v>#DIV/0!</v>
      </c>
      <c r="AO278" s="107" t="str">
        <f t="shared" si="99"/>
        <v>OK</v>
      </c>
      <c r="AP278" s="113">
        <f t="shared" si="100"/>
        <v>0</v>
      </c>
      <c r="AQ278" s="119">
        <f t="shared" si="101"/>
        <v>0</v>
      </c>
      <c r="AR278" s="107" t="str">
        <f t="shared" si="102"/>
        <v>OK</v>
      </c>
      <c r="AS278" s="113" t="e">
        <f t="shared" si="103"/>
        <v>#DIV/0!</v>
      </c>
      <c r="AT278" s="119" t="e">
        <f t="shared" si="104"/>
        <v>#DIV/0!</v>
      </c>
      <c r="AU278" s="120" t="str">
        <f t="shared" si="105"/>
        <v>OK</v>
      </c>
      <c r="AV278" s="113">
        <f t="shared" si="89"/>
        <v>0</v>
      </c>
      <c r="AW278" s="119" t="e" vm="2">
        <f t="shared" si="90"/>
        <v>#VALUE!</v>
      </c>
      <c r="AX278" s="121" t="e" vm="2">
        <f t="shared" si="91"/>
        <v>#VALUE!</v>
      </c>
      <c r="AY278" s="106"/>
      <c r="AZ278" s="107"/>
      <c r="BA278" s="111">
        <f t="shared" si="92"/>
        <v>0</v>
      </c>
      <c r="BB278" s="122" t="e">
        <f t="shared" si="93"/>
        <v>#DIV/0!</v>
      </c>
      <c r="BC278" s="123" t="e">
        <f>SUMIF(#REF!,#REF!, BB20:BB333)</f>
        <v>#REF!</v>
      </c>
      <c r="BD278" s="123">
        <f t="shared" si="94"/>
        <v>0</v>
      </c>
      <c r="BE278" s="123" t="e">
        <f>SUMIF(#REF!,#REF!, BD20:BD333)</f>
        <v>#REF!</v>
      </c>
      <c r="BF278" s="123" t="e">
        <f t="shared" si="95"/>
        <v>#DIV/0!</v>
      </c>
      <c r="BG278" s="123" t="e">
        <f>SUMIF(#REF!,#REF!, BF20:BF333)</f>
        <v>#REF!</v>
      </c>
      <c r="BH278" s="123" t="e" vm="2">
        <f t="shared" si="96"/>
        <v>#VALUE!</v>
      </c>
      <c r="BI278" s="124">
        <f>SUMIF(B20:B333, B278, BH20:BH333)</f>
        <v>0</v>
      </c>
      <c r="BJ278" s="125"/>
      <c r="BK278" s="99"/>
      <c r="BL278" s="100"/>
      <c r="BM278" s="100"/>
      <c r="BN278" s="100"/>
      <c r="BO278" s="100"/>
      <c r="BP278" s="100"/>
      <c r="BQ278" s="100"/>
      <c r="BR278" s="100"/>
      <c r="BS278" s="100"/>
      <c r="BT278" s="100"/>
      <c r="BU278" s="100"/>
      <c r="BV278" s="100"/>
      <c r="BW278" s="100"/>
      <c r="BX278" s="100"/>
      <c r="BY278" s="100"/>
      <c r="BZ278" s="100"/>
      <c r="CA278" s="100"/>
      <c r="CB278" s="100"/>
      <c r="CC278" s="100"/>
      <c r="CD278" s="101"/>
    </row>
    <row r="279" spans="1:82" x14ac:dyDescent="0.25">
      <c r="A279" s="75" t="s">
        <v>548</v>
      </c>
      <c r="B279" s="76"/>
      <c r="C279" s="77" t="s">
        <v>173</v>
      </c>
      <c r="D279" s="77" t="s">
        <v>117</v>
      </c>
      <c r="E279" s="78" t="s">
        <v>549</v>
      </c>
      <c r="F279" s="79" t="s">
        <v>138</v>
      </c>
      <c r="G279" s="80"/>
      <c r="H279" s="81" t="s">
        <v>109</v>
      </c>
      <c r="I279" s="79" t="s">
        <v>3</v>
      </c>
      <c r="J279" s="80" t="s">
        <v>5</v>
      </c>
      <c r="K279" s="82"/>
      <c r="L279" s="83"/>
      <c r="M279" s="84"/>
      <c r="N279" s="85">
        <v>13431</v>
      </c>
      <c r="O279" s="86">
        <v>14253</v>
      </c>
      <c r="P279" s="86">
        <v>14829</v>
      </c>
      <c r="Q279" s="87"/>
      <c r="R279" s="192">
        <v>0.09</v>
      </c>
      <c r="S279" s="85">
        <v>1209</v>
      </c>
      <c r="T279" s="86">
        <v>1283</v>
      </c>
      <c r="U279" s="86">
        <v>1335</v>
      </c>
      <c r="V279" s="87">
        <f t="shared" si="86"/>
        <v>0</v>
      </c>
      <c r="W279" s="89"/>
      <c r="X279" s="90"/>
      <c r="Y279" s="91" t="s">
        <v>80</v>
      </c>
      <c r="Z279" s="80" t="str">
        <f>'[2]Tier 1'!V279</f>
        <v>D</v>
      </c>
      <c r="AA279" s="80"/>
      <c r="AB279" s="80"/>
      <c r="AC279" s="80"/>
      <c r="AD279" s="81"/>
      <c r="AE279" s="85">
        <f>'[2]Tier 1'!W279</f>
        <v>1257</v>
      </c>
      <c r="AF279" s="86"/>
      <c r="AG279" s="86">
        <f>'[2]Tier 1'!X279</f>
        <v>1257</v>
      </c>
      <c r="AH279" s="86"/>
      <c r="AI279" s="86">
        <f>'[2]Tier 1'!Y279</f>
        <v>4050</v>
      </c>
      <c r="AJ279" s="86">
        <f t="shared" si="87"/>
        <v>3645</v>
      </c>
      <c r="AK279" s="86" t="e" vm="1">
        <f>VLOOKUP(A279,[1]_ScenarioData!$B$2:$FF$9999,-1,FALSE)</f>
        <v>#VALUE!</v>
      </c>
      <c r="AL279" s="87" t="e" vm="2">
        <f t="shared" si="88"/>
        <v>#VALUE!</v>
      </c>
      <c r="AM279" s="85">
        <f t="shared" si="97"/>
        <v>1209</v>
      </c>
      <c r="AN279" s="92">
        <f t="shared" si="98"/>
        <v>0.96199999999999997</v>
      </c>
      <c r="AO279" s="80" t="str">
        <f t="shared" si="99"/>
        <v>OK</v>
      </c>
      <c r="AP279" s="86">
        <f t="shared" si="100"/>
        <v>1283</v>
      </c>
      <c r="AQ279" s="92">
        <f t="shared" si="101"/>
        <v>1.0209999999999999</v>
      </c>
      <c r="AR279" s="80" t="str">
        <f t="shared" si="102"/>
        <v>OK</v>
      </c>
      <c r="AS279" s="86">
        <f t="shared" si="103"/>
        <v>1335</v>
      </c>
      <c r="AT279" s="92">
        <f t="shared" si="104"/>
        <v>0.33</v>
      </c>
      <c r="AU279" s="93" t="str">
        <f t="shared" si="105"/>
        <v>OK</v>
      </c>
      <c r="AV279" s="86">
        <f t="shared" si="89"/>
        <v>0</v>
      </c>
      <c r="AW279" s="92" t="e" vm="2">
        <f t="shared" si="90"/>
        <v>#VALUE!</v>
      </c>
      <c r="AX279" s="94" t="e" vm="2">
        <f t="shared" si="91"/>
        <v>#VALUE!</v>
      </c>
      <c r="AY279" s="79"/>
      <c r="AZ279" s="80"/>
      <c r="BA279" s="84">
        <f t="shared" si="92"/>
        <v>0</v>
      </c>
      <c r="BB279" s="95">
        <f t="shared" si="93"/>
        <v>1</v>
      </c>
      <c r="BC279" s="96" t="e">
        <f>SUMIF(#REF!,#REF!, BB20:BB333)</f>
        <v>#REF!</v>
      </c>
      <c r="BD279" s="96">
        <f t="shared" si="94"/>
        <v>1</v>
      </c>
      <c r="BE279" s="96" t="e">
        <f>SUMIF(#REF!,#REF!, BD20:BD333)</f>
        <v>#REF!</v>
      </c>
      <c r="BF279" s="96">
        <f t="shared" si="95"/>
        <v>0</v>
      </c>
      <c r="BG279" s="96" t="e">
        <f>SUMIF(#REF!,#REF!, BF20:BF333)</f>
        <v>#REF!</v>
      </c>
      <c r="BH279" s="96" t="e" vm="2">
        <f t="shared" si="96"/>
        <v>#VALUE!</v>
      </c>
      <c r="BI279" s="97">
        <f>SUMIF(B20:B333, B279, BH20:BH333)</f>
        <v>0</v>
      </c>
      <c r="BJ279" s="98"/>
      <c r="BK279" s="99"/>
      <c r="BL279" s="100"/>
      <c r="BM279" s="100"/>
      <c r="BN279" s="100"/>
      <c r="BO279" s="100"/>
      <c r="BP279" s="100"/>
      <c r="BQ279" s="100"/>
      <c r="BR279" s="100"/>
      <c r="BS279" s="100"/>
      <c r="BT279" s="100"/>
      <c r="BU279" s="100"/>
      <c r="BV279" s="100"/>
      <c r="BW279" s="100"/>
      <c r="BX279" s="100"/>
      <c r="BY279" s="100"/>
      <c r="BZ279" s="100"/>
      <c r="CA279" s="100"/>
      <c r="CB279" s="100"/>
      <c r="CC279" s="100"/>
      <c r="CD279" s="101"/>
    </row>
    <row r="280" spans="1:82" x14ac:dyDescent="0.25">
      <c r="A280" s="102" t="s">
        <v>550</v>
      </c>
      <c r="B280" s="103"/>
      <c r="C280" s="104" t="s">
        <v>173</v>
      </c>
      <c r="D280" s="104" t="s">
        <v>549</v>
      </c>
      <c r="E280" s="105" t="s">
        <v>217</v>
      </c>
      <c r="F280" s="106" t="s">
        <v>138</v>
      </c>
      <c r="G280" s="107"/>
      <c r="H280" s="108" t="s">
        <v>104</v>
      </c>
      <c r="I280" s="106" t="s">
        <v>3</v>
      </c>
      <c r="J280" s="107" t="s">
        <v>5</v>
      </c>
      <c r="K280" s="109"/>
      <c r="L280" s="110"/>
      <c r="M280" s="111"/>
      <c r="N280" s="112">
        <v>18360</v>
      </c>
      <c r="O280" s="113">
        <v>18141</v>
      </c>
      <c r="P280" s="113">
        <v>18585</v>
      </c>
      <c r="Q280" s="114"/>
      <c r="R280" s="193">
        <v>0.09</v>
      </c>
      <c r="S280" s="112">
        <v>1652</v>
      </c>
      <c r="T280" s="113">
        <v>1633</v>
      </c>
      <c r="U280" s="113">
        <v>1673</v>
      </c>
      <c r="V280" s="114">
        <f t="shared" si="86"/>
        <v>0</v>
      </c>
      <c r="W280" s="116"/>
      <c r="X280" s="117"/>
      <c r="Y280" s="118" t="s">
        <v>80</v>
      </c>
      <c r="Z280" s="107" t="str">
        <f>'[2]Tier 1'!V280</f>
        <v>D</v>
      </c>
      <c r="AA280" s="107"/>
      <c r="AB280" s="107"/>
      <c r="AC280" s="107"/>
      <c r="AD280" s="108"/>
      <c r="AE280" s="112">
        <f>'[2]Tier 1'!W280</f>
        <v>1257</v>
      </c>
      <c r="AF280" s="113"/>
      <c r="AG280" s="113">
        <f>'[2]Tier 1'!X280</f>
        <v>1257</v>
      </c>
      <c r="AH280" s="113"/>
      <c r="AI280" s="113">
        <f>'[2]Tier 1'!Y280</f>
        <v>4050</v>
      </c>
      <c r="AJ280" s="113">
        <f t="shared" si="87"/>
        <v>3645</v>
      </c>
      <c r="AK280" s="113" t="e" vm="1">
        <f>VLOOKUP(A280,[1]_ScenarioData!$B$2:$FF$9999,-1,FALSE)</f>
        <v>#VALUE!</v>
      </c>
      <c r="AL280" s="114" t="e" vm="2">
        <f t="shared" si="88"/>
        <v>#VALUE!</v>
      </c>
      <c r="AM280" s="112">
        <f t="shared" si="97"/>
        <v>1652</v>
      </c>
      <c r="AN280" s="119">
        <f t="shared" si="98"/>
        <v>1.3140000000000001</v>
      </c>
      <c r="AO280" s="107" t="str">
        <f t="shared" si="99"/>
        <v>OK</v>
      </c>
      <c r="AP280" s="113">
        <f t="shared" si="100"/>
        <v>1633</v>
      </c>
      <c r="AQ280" s="119">
        <f t="shared" si="101"/>
        <v>1.2989999999999999</v>
      </c>
      <c r="AR280" s="107" t="str">
        <f t="shared" si="102"/>
        <v>OK</v>
      </c>
      <c r="AS280" s="113">
        <f t="shared" si="103"/>
        <v>1673</v>
      </c>
      <c r="AT280" s="119">
        <f t="shared" si="104"/>
        <v>0.41299999999999998</v>
      </c>
      <c r="AU280" s="120" t="str">
        <f t="shared" si="105"/>
        <v>OK</v>
      </c>
      <c r="AV280" s="113">
        <f t="shared" si="89"/>
        <v>0</v>
      </c>
      <c r="AW280" s="119" t="e" vm="2">
        <f t="shared" si="90"/>
        <v>#VALUE!</v>
      </c>
      <c r="AX280" s="121" t="e" vm="2">
        <f t="shared" si="91"/>
        <v>#VALUE!</v>
      </c>
      <c r="AY280" s="106"/>
      <c r="AZ280" s="107"/>
      <c r="BA280" s="111">
        <f t="shared" si="92"/>
        <v>0</v>
      </c>
      <c r="BB280" s="122">
        <f t="shared" si="93"/>
        <v>1</v>
      </c>
      <c r="BC280" s="123" t="e">
        <f>SUMIF(#REF!,#REF!, BB20:BB333)</f>
        <v>#REF!</v>
      </c>
      <c r="BD280" s="123">
        <f t="shared" si="94"/>
        <v>1</v>
      </c>
      <c r="BE280" s="123" t="e">
        <f>SUMIF(#REF!,#REF!, BD20:BD333)</f>
        <v>#REF!</v>
      </c>
      <c r="BF280" s="123">
        <f t="shared" si="95"/>
        <v>0</v>
      </c>
      <c r="BG280" s="123" t="e">
        <f>SUMIF(#REF!,#REF!, BF20:BF333)</f>
        <v>#REF!</v>
      </c>
      <c r="BH280" s="123" t="e" vm="2">
        <f t="shared" si="96"/>
        <v>#VALUE!</v>
      </c>
      <c r="BI280" s="124">
        <f>SUMIF(B20:B333, B280, BH20:BH333)</f>
        <v>0</v>
      </c>
      <c r="BJ280" s="125"/>
      <c r="BK280" s="99"/>
      <c r="BL280" s="100"/>
      <c r="BM280" s="100"/>
      <c r="BN280" s="100"/>
      <c r="BO280" s="100"/>
      <c r="BP280" s="100"/>
      <c r="BQ280" s="100"/>
      <c r="BR280" s="100"/>
      <c r="BS280" s="100"/>
      <c r="BT280" s="100"/>
      <c r="BU280" s="100"/>
      <c r="BV280" s="100"/>
      <c r="BW280" s="100"/>
      <c r="BX280" s="100"/>
      <c r="BY280" s="100"/>
      <c r="BZ280" s="100"/>
      <c r="CA280" s="100"/>
      <c r="CB280" s="100"/>
      <c r="CC280" s="100"/>
      <c r="CD280" s="101"/>
    </row>
    <row r="281" spans="1:82" x14ac:dyDescent="0.25">
      <c r="A281" s="75" t="s">
        <v>551</v>
      </c>
      <c r="B281" s="76"/>
      <c r="C281" s="77" t="s">
        <v>173</v>
      </c>
      <c r="D281" s="77" t="s">
        <v>217</v>
      </c>
      <c r="E281" s="78" t="s">
        <v>223</v>
      </c>
      <c r="F281" s="79" t="s">
        <v>109</v>
      </c>
      <c r="G281" s="80"/>
      <c r="H281" s="81" t="s">
        <v>104</v>
      </c>
      <c r="I281" s="79" t="s">
        <v>3</v>
      </c>
      <c r="J281" s="80" t="s">
        <v>5</v>
      </c>
      <c r="K281" s="82"/>
      <c r="L281" s="83"/>
      <c r="M281" s="84"/>
      <c r="N281" s="85">
        <v>18360</v>
      </c>
      <c r="O281" s="86">
        <v>18141</v>
      </c>
      <c r="P281" s="86">
        <v>18585</v>
      </c>
      <c r="Q281" s="87"/>
      <c r="R281" s="192">
        <v>0.09</v>
      </c>
      <c r="S281" s="85">
        <v>1652</v>
      </c>
      <c r="T281" s="86">
        <v>1633</v>
      </c>
      <c r="U281" s="86">
        <v>1673</v>
      </c>
      <c r="V281" s="87">
        <f t="shared" si="86"/>
        <v>0</v>
      </c>
      <c r="W281" s="89"/>
      <c r="X281" s="90"/>
      <c r="Y281" s="91" t="s">
        <v>80</v>
      </c>
      <c r="Z281" s="80" t="str">
        <f>'[2]Tier 1'!V281</f>
        <v>D</v>
      </c>
      <c r="AA281" s="80"/>
      <c r="AB281" s="80"/>
      <c r="AC281" s="80"/>
      <c r="AD281" s="81"/>
      <c r="AE281" s="85">
        <f>'[2]Tier 1'!W281</f>
        <v>2628</v>
      </c>
      <c r="AF281" s="86"/>
      <c r="AG281" s="86">
        <f>'[2]Tier 1'!X281</f>
        <v>2628</v>
      </c>
      <c r="AH281" s="86"/>
      <c r="AI281" s="86">
        <f>'[2]Tier 1'!Y281</f>
        <v>2628</v>
      </c>
      <c r="AJ281" s="86">
        <f t="shared" si="87"/>
        <v>2365.2000000000003</v>
      </c>
      <c r="AK281" s="86" t="e" vm="1">
        <f>VLOOKUP(A281,[1]_ScenarioData!$B$2:$FF$9999,-1,FALSE)</f>
        <v>#VALUE!</v>
      </c>
      <c r="AL281" s="87" t="e" vm="2">
        <f t="shared" si="88"/>
        <v>#VALUE!</v>
      </c>
      <c r="AM281" s="85">
        <f t="shared" si="97"/>
        <v>1652</v>
      </c>
      <c r="AN281" s="92">
        <f t="shared" si="98"/>
        <v>0.629</v>
      </c>
      <c r="AO281" s="80" t="str">
        <f t="shared" si="99"/>
        <v>OK</v>
      </c>
      <c r="AP281" s="86">
        <f t="shared" si="100"/>
        <v>1633</v>
      </c>
      <c r="AQ281" s="92">
        <f t="shared" si="101"/>
        <v>0.621</v>
      </c>
      <c r="AR281" s="80" t="str">
        <f t="shared" si="102"/>
        <v>OK</v>
      </c>
      <c r="AS281" s="86">
        <f t="shared" si="103"/>
        <v>1673</v>
      </c>
      <c r="AT281" s="92">
        <f t="shared" si="104"/>
        <v>0.63700000000000001</v>
      </c>
      <c r="AU281" s="93" t="str">
        <f t="shared" si="105"/>
        <v>OK</v>
      </c>
      <c r="AV281" s="86">
        <f t="shared" si="89"/>
        <v>0</v>
      </c>
      <c r="AW281" s="92" t="e" vm="2">
        <f t="shared" si="90"/>
        <v>#VALUE!</v>
      </c>
      <c r="AX281" s="94" t="e" vm="2">
        <f t="shared" si="91"/>
        <v>#VALUE!</v>
      </c>
      <c r="AY281" s="79"/>
      <c r="AZ281" s="80"/>
      <c r="BA281" s="84">
        <f t="shared" si="92"/>
        <v>0</v>
      </c>
      <c r="BB281" s="95">
        <f t="shared" si="93"/>
        <v>1</v>
      </c>
      <c r="BC281" s="96" t="e">
        <f>SUMIF(#REF!,#REF!, BB20:BB333)</f>
        <v>#REF!</v>
      </c>
      <c r="BD281" s="96">
        <f t="shared" si="94"/>
        <v>1</v>
      </c>
      <c r="BE281" s="96" t="e">
        <f>SUMIF(#REF!,#REF!, BD20:BD333)</f>
        <v>#REF!</v>
      </c>
      <c r="BF281" s="96">
        <f t="shared" si="95"/>
        <v>0</v>
      </c>
      <c r="BG281" s="96" t="e">
        <f>SUMIF(#REF!,#REF!, BF20:BF333)</f>
        <v>#REF!</v>
      </c>
      <c r="BH281" s="96" t="e" vm="2">
        <f t="shared" si="96"/>
        <v>#VALUE!</v>
      </c>
      <c r="BI281" s="97">
        <f>SUMIF(B20:B333, B281, BH20:BH333)</f>
        <v>0</v>
      </c>
      <c r="BJ281" s="98"/>
      <c r="BK281" s="99"/>
      <c r="BL281" s="100"/>
      <c r="BM281" s="100"/>
      <c r="BN281" s="100"/>
      <c r="BO281" s="100"/>
      <c r="BP281" s="100"/>
      <c r="BQ281" s="100"/>
      <c r="BR281" s="100"/>
      <c r="BS281" s="100"/>
      <c r="BT281" s="100"/>
      <c r="BU281" s="100"/>
      <c r="BV281" s="100"/>
      <c r="BW281" s="100"/>
      <c r="BX281" s="100"/>
      <c r="BY281" s="100"/>
      <c r="BZ281" s="100"/>
      <c r="CA281" s="100"/>
      <c r="CB281" s="100"/>
      <c r="CC281" s="100"/>
      <c r="CD281" s="101"/>
    </row>
    <row r="282" spans="1:82" x14ac:dyDescent="0.25">
      <c r="A282" s="102" t="s">
        <v>552</v>
      </c>
      <c r="B282" s="103"/>
      <c r="C282" s="104" t="s">
        <v>173</v>
      </c>
      <c r="D282" s="104" t="s">
        <v>223</v>
      </c>
      <c r="E282" s="105" t="s">
        <v>414</v>
      </c>
      <c r="F282" s="106" t="s">
        <v>104</v>
      </c>
      <c r="G282" s="107"/>
      <c r="H282" s="108" t="s">
        <v>104</v>
      </c>
      <c r="I282" s="106" t="s">
        <v>3</v>
      </c>
      <c r="J282" s="107" t="s">
        <v>5</v>
      </c>
      <c r="K282" s="109"/>
      <c r="L282" s="110"/>
      <c r="M282" s="111"/>
      <c r="N282" s="112">
        <v>18360</v>
      </c>
      <c r="O282" s="113">
        <v>18141</v>
      </c>
      <c r="P282" s="113">
        <v>18585</v>
      </c>
      <c r="Q282" s="114"/>
      <c r="R282" s="193">
        <v>0.09</v>
      </c>
      <c r="S282" s="112">
        <v>1652</v>
      </c>
      <c r="T282" s="113">
        <v>1633</v>
      </c>
      <c r="U282" s="113">
        <v>1673</v>
      </c>
      <c r="V282" s="114">
        <f t="shared" si="86"/>
        <v>0</v>
      </c>
      <c r="W282" s="116"/>
      <c r="X282" s="117"/>
      <c r="Y282" s="118" t="s">
        <v>80</v>
      </c>
      <c r="Z282" s="107" t="str">
        <f>'[2]Tier 1'!V282</f>
        <v>D</v>
      </c>
      <c r="AA282" s="107"/>
      <c r="AB282" s="107"/>
      <c r="AC282" s="107"/>
      <c r="AD282" s="108"/>
      <c r="AE282" s="112">
        <f>'[2]Tier 1'!W282</f>
        <v>1197</v>
      </c>
      <c r="AF282" s="113"/>
      <c r="AG282" s="113">
        <f>'[2]Tier 1'!X282</f>
        <v>1197</v>
      </c>
      <c r="AH282" s="113"/>
      <c r="AI282" s="113">
        <f>'[2]Tier 1'!Y282</f>
        <v>1197</v>
      </c>
      <c r="AJ282" s="113">
        <f t="shared" si="87"/>
        <v>1077.3</v>
      </c>
      <c r="AK282" s="113" t="e" vm="1">
        <f>VLOOKUP(A282,[1]_ScenarioData!$B$2:$FF$9999,-1,FALSE)</f>
        <v>#VALUE!</v>
      </c>
      <c r="AL282" s="114" t="e" vm="2">
        <f t="shared" si="88"/>
        <v>#VALUE!</v>
      </c>
      <c r="AM282" s="112">
        <f t="shared" si="97"/>
        <v>1652</v>
      </c>
      <c r="AN282" s="119">
        <f t="shared" si="98"/>
        <v>1.38</v>
      </c>
      <c r="AO282" s="107" t="str">
        <f t="shared" si="99"/>
        <v>OK</v>
      </c>
      <c r="AP282" s="113">
        <f t="shared" si="100"/>
        <v>1633</v>
      </c>
      <c r="AQ282" s="119">
        <f t="shared" si="101"/>
        <v>1.3640000000000001</v>
      </c>
      <c r="AR282" s="107" t="str">
        <f t="shared" si="102"/>
        <v>OK</v>
      </c>
      <c r="AS282" s="113">
        <f t="shared" si="103"/>
        <v>1673</v>
      </c>
      <c r="AT282" s="119">
        <f t="shared" si="104"/>
        <v>1.3979999999999999</v>
      </c>
      <c r="AU282" s="120" t="str">
        <f t="shared" si="105"/>
        <v>OK</v>
      </c>
      <c r="AV282" s="113">
        <f t="shared" si="89"/>
        <v>0</v>
      </c>
      <c r="AW282" s="119" t="e" vm="2">
        <f t="shared" si="90"/>
        <v>#VALUE!</v>
      </c>
      <c r="AX282" s="121" t="e" vm="2">
        <f t="shared" si="91"/>
        <v>#VALUE!</v>
      </c>
      <c r="AY282" s="106"/>
      <c r="AZ282" s="107"/>
      <c r="BA282" s="111">
        <f t="shared" si="92"/>
        <v>0</v>
      </c>
      <c r="BB282" s="122">
        <f t="shared" si="93"/>
        <v>1</v>
      </c>
      <c r="BC282" s="123" t="e">
        <f>SUMIF(#REF!,#REF!, BB20:BB333)</f>
        <v>#REF!</v>
      </c>
      <c r="BD282" s="123">
        <f t="shared" si="94"/>
        <v>1</v>
      </c>
      <c r="BE282" s="123" t="e">
        <f>SUMIF(#REF!,#REF!, BD20:BD333)</f>
        <v>#REF!</v>
      </c>
      <c r="BF282" s="123">
        <f t="shared" si="95"/>
        <v>1</v>
      </c>
      <c r="BG282" s="123" t="e">
        <f>SUMIF(#REF!,#REF!, BF20:BF333)</f>
        <v>#REF!</v>
      </c>
      <c r="BH282" s="123" t="e" vm="2">
        <f t="shared" si="96"/>
        <v>#VALUE!</v>
      </c>
      <c r="BI282" s="124">
        <f>SUMIF(B20:B333, B282, BH20:BH333)</f>
        <v>0</v>
      </c>
      <c r="BJ282" s="125"/>
      <c r="BK282" s="99"/>
      <c r="BL282" s="100"/>
      <c r="BM282" s="100"/>
      <c r="BN282" s="100"/>
      <c r="BO282" s="100"/>
      <c r="BP282" s="100"/>
      <c r="BQ282" s="100"/>
      <c r="BR282" s="100"/>
      <c r="BS282" s="100"/>
      <c r="BT282" s="100"/>
      <c r="BU282" s="100"/>
      <c r="BV282" s="100"/>
      <c r="BW282" s="100"/>
      <c r="BX282" s="100"/>
      <c r="BY282" s="100"/>
      <c r="BZ282" s="100"/>
      <c r="CA282" s="100"/>
      <c r="CB282" s="100"/>
      <c r="CC282" s="100"/>
      <c r="CD282" s="101"/>
    </row>
    <row r="283" spans="1:82" x14ac:dyDescent="0.25">
      <c r="A283" s="75" t="s">
        <v>553</v>
      </c>
      <c r="B283" s="76"/>
      <c r="C283" s="77" t="s">
        <v>173</v>
      </c>
      <c r="D283" s="77" t="s">
        <v>414</v>
      </c>
      <c r="E283" s="78" t="s">
        <v>103</v>
      </c>
      <c r="F283" s="79" t="s">
        <v>104</v>
      </c>
      <c r="G283" s="80"/>
      <c r="H283" s="81" t="s">
        <v>104</v>
      </c>
      <c r="I283" s="79" t="s">
        <v>3</v>
      </c>
      <c r="J283" s="80" t="s">
        <v>5</v>
      </c>
      <c r="K283" s="82"/>
      <c r="L283" s="83"/>
      <c r="M283" s="84"/>
      <c r="N283" s="85">
        <v>18360</v>
      </c>
      <c r="O283" s="86">
        <v>18141</v>
      </c>
      <c r="P283" s="86">
        <v>18585</v>
      </c>
      <c r="Q283" s="87"/>
      <c r="R283" s="192">
        <v>0.09</v>
      </c>
      <c r="S283" s="85">
        <v>1652</v>
      </c>
      <c r="T283" s="86">
        <v>1633</v>
      </c>
      <c r="U283" s="86">
        <v>1673</v>
      </c>
      <c r="V283" s="87">
        <f t="shared" si="86"/>
        <v>0</v>
      </c>
      <c r="W283" s="89"/>
      <c r="X283" s="90"/>
      <c r="Y283" s="91" t="s">
        <v>80</v>
      </c>
      <c r="Z283" s="80" t="str">
        <f>'[2]Tier 1'!V283</f>
        <v>D</v>
      </c>
      <c r="AA283" s="80"/>
      <c r="AB283" s="80"/>
      <c r="AC283" s="80"/>
      <c r="AD283" s="81"/>
      <c r="AE283" s="85">
        <f>'[2]Tier 1'!W283</f>
        <v>1197</v>
      </c>
      <c r="AF283" s="86"/>
      <c r="AG283" s="86">
        <f>'[2]Tier 1'!X283</f>
        <v>1197</v>
      </c>
      <c r="AH283" s="86"/>
      <c r="AI283" s="86">
        <f>'[2]Tier 1'!Y283</f>
        <v>1197</v>
      </c>
      <c r="AJ283" s="86">
        <f t="shared" si="87"/>
        <v>1077.3</v>
      </c>
      <c r="AK283" s="86" t="e" vm="1">
        <f>VLOOKUP(A283,[1]_ScenarioData!$B$2:$FF$9999,-1,FALSE)</f>
        <v>#VALUE!</v>
      </c>
      <c r="AL283" s="87" t="e" vm="2">
        <f t="shared" si="88"/>
        <v>#VALUE!</v>
      </c>
      <c r="AM283" s="85">
        <f t="shared" si="97"/>
        <v>1652</v>
      </c>
      <c r="AN283" s="92">
        <f t="shared" si="98"/>
        <v>1.38</v>
      </c>
      <c r="AO283" s="80" t="str">
        <f t="shared" si="99"/>
        <v>OK</v>
      </c>
      <c r="AP283" s="86">
        <f t="shared" si="100"/>
        <v>1633</v>
      </c>
      <c r="AQ283" s="92">
        <f t="shared" si="101"/>
        <v>1.3640000000000001</v>
      </c>
      <c r="AR283" s="80" t="str">
        <f t="shared" si="102"/>
        <v>OK</v>
      </c>
      <c r="AS283" s="86">
        <f t="shared" si="103"/>
        <v>1673</v>
      </c>
      <c r="AT283" s="92">
        <f t="shared" si="104"/>
        <v>1.3979999999999999</v>
      </c>
      <c r="AU283" s="93" t="str">
        <f t="shared" si="105"/>
        <v>OK</v>
      </c>
      <c r="AV283" s="86">
        <f t="shared" si="89"/>
        <v>0</v>
      </c>
      <c r="AW283" s="92" t="e" vm="2">
        <f t="shared" si="90"/>
        <v>#VALUE!</v>
      </c>
      <c r="AX283" s="94" t="e" vm="2">
        <f t="shared" si="91"/>
        <v>#VALUE!</v>
      </c>
      <c r="AY283" s="79"/>
      <c r="AZ283" s="80"/>
      <c r="BA283" s="84">
        <f t="shared" si="92"/>
        <v>0</v>
      </c>
      <c r="BB283" s="95">
        <f t="shared" si="93"/>
        <v>1</v>
      </c>
      <c r="BC283" s="96" t="e">
        <f>SUMIF(#REF!,#REF!, BB20:BB333)</f>
        <v>#REF!</v>
      </c>
      <c r="BD283" s="96">
        <f t="shared" si="94"/>
        <v>1</v>
      </c>
      <c r="BE283" s="96" t="e">
        <f>SUMIF(#REF!,#REF!, BD20:BD333)</f>
        <v>#REF!</v>
      </c>
      <c r="BF283" s="96">
        <f t="shared" si="95"/>
        <v>1</v>
      </c>
      <c r="BG283" s="96" t="e">
        <f>SUMIF(#REF!,#REF!, BF20:BF333)</f>
        <v>#REF!</v>
      </c>
      <c r="BH283" s="96" t="e" vm="2">
        <f t="shared" si="96"/>
        <v>#VALUE!</v>
      </c>
      <c r="BI283" s="97">
        <f>SUMIF(B20:B333, B283, BH20:BH333)</f>
        <v>0</v>
      </c>
      <c r="BJ283" s="98"/>
      <c r="BK283" s="99"/>
      <c r="BL283" s="100"/>
      <c r="BM283" s="100"/>
      <c r="BN283" s="100"/>
      <c r="BO283" s="100"/>
      <c r="BP283" s="100"/>
      <c r="BQ283" s="100"/>
      <c r="BR283" s="100"/>
      <c r="BS283" s="100"/>
      <c r="BT283" s="100"/>
      <c r="BU283" s="100"/>
      <c r="BV283" s="100"/>
      <c r="BW283" s="100"/>
      <c r="BX283" s="100"/>
      <c r="BY283" s="100"/>
      <c r="BZ283" s="100"/>
      <c r="CA283" s="100"/>
      <c r="CB283" s="100"/>
      <c r="CC283" s="100"/>
      <c r="CD283" s="101"/>
    </row>
    <row r="284" spans="1:82" x14ac:dyDescent="0.25">
      <c r="A284" s="102" t="s">
        <v>554</v>
      </c>
      <c r="B284" s="103"/>
      <c r="C284" s="104" t="s">
        <v>404</v>
      </c>
      <c r="D284" s="104" t="s">
        <v>103</v>
      </c>
      <c r="E284" s="105" t="s">
        <v>555</v>
      </c>
      <c r="F284" s="106" t="s">
        <v>104</v>
      </c>
      <c r="G284" s="107"/>
      <c r="H284" s="108" t="s">
        <v>104</v>
      </c>
      <c r="I284" s="106" t="s">
        <v>3</v>
      </c>
      <c r="J284" s="107" t="s">
        <v>5</v>
      </c>
      <c r="K284" s="109"/>
      <c r="L284" s="110"/>
      <c r="M284" s="111"/>
      <c r="N284" s="112">
        <v>893</v>
      </c>
      <c r="O284" s="113">
        <v>996</v>
      </c>
      <c r="P284" s="113">
        <v>1065</v>
      </c>
      <c r="Q284" s="114"/>
      <c r="R284" s="193">
        <v>0.09</v>
      </c>
      <c r="S284" s="112">
        <v>80</v>
      </c>
      <c r="T284" s="113">
        <v>90</v>
      </c>
      <c r="U284" s="113">
        <v>96</v>
      </c>
      <c r="V284" s="114">
        <f t="shared" si="86"/>
        <v>0</v>
      </c>
      <c r="W284" s="116"/>
      <c r="X284" s="117"/>
      <c r="Y284" s="118" t="s">
        <v>80</v>
      </c>
      <c r="Z284" s="107" t="str">
        <f>'[2]Tier 1'!V284</f>
        <v>D</v>
      </c>
      <c r="AA284" s="107"/>
      <c r="AB284" s="107"/>
      <c r="AC284" s="107"/>
      <c r="AD284" s="108"/>
      <c r="AE284" s="112">
        <f>'[2]Tier 1'!W284</f>
        <v>1818</v>
      </c>
      <c r="AF284" s="113"/>
      <c r="AG284" s="113">
        <f>'[2]Tier 1'!X284</f>
        <v>1818</v>
      </c>
      <c r="AH284" s="113"/>
      <c r="AI284" s="113">
        <f>'[2]Tier 1'!Y284</f>
        <v>1818</v>
      </c>
      <c r="AJ284" s="113">
        <f t="shared" si="87"/>
        <v>1636.2</v>
      </c>
      <c r="AK284" s="113" t="e">
        <f>VLOOKUP(A284,[1]_ScenarioData!$B$2:$FF$9999,-1,FALSE)</f>
        <v>#N/A</v>
      </c>
      <c r="AL284" s="114" t="e">
        <f t="shared" si="88"/>
        <v>#N/A</v>
      </c>
      <c r="AM284" s="112">
        <f t="shared" si="97"/>
        <v>80</v>
      </c>
      <c r="AN284" s="119">
        <f t="shared" si="98"/>
        <v>4.3999999999999997E-2</v>
      </c>
      <c r="AO284" s="107" t="str">
        <f t="shared" si="99"/>
        <v>OK</v>
      </c>
      <c r="AP284" s="113">
        <f t="shared" si="100"/>
        <v>90</v>
      </c>
      <c r="AQ284" s="119">
        <f t="shared" si="101"/>
        <v>0.05</v>
      </c>
      <c r="AR284" s="107" t="str">
        <f t="shared" si="102"/>
        <v>OK</v>
      </c>
      <c r="AS284" s="113">
        <f t="shared" si="103"/>
        <v>96</v>
      </c>
      <c r="AT284" s="119">
        <f t="shared" si="104"/>
        <v>5.2999999999999999E-2</v>
      </c>
      <c r="AU284" s="120" t="str">
        <f t="shared" si="105"/>
        <v>OK</v>
      </c>
      <c r="AV284" s="113">
        <f t="shared" si="89"/>
        <v>0</v>
      </c>
      <c r="AW284" s="119" t="e">
        <f t="shared" si="90"/>
        <v>#N/A</v>
      </c>
      <c r="AX284" s="121" t="e">
        <f t="shared" si="91"/>
        <v>#N/A</v>
      </c>
      <c r="AY284" s="106"/>
      <c r="AZ284" s="107"/>
      <c r="BA284" s="111">
        <f t="shared" si="92"/>
        <v>0</v>
      </c>
      <c r="BB284" s="122">
        <f t="shared" si="93"/>
        <v>1</v>
      </c>
      <c r="BC284" s="123" t="e">
        <f>SUMIF(#REF!,#REF!, BB20:BB333)</f>
        <v>#REF!</v>
      </c>
      <c r="BD284" s="123">
        <f t="shared" si="94"/>
        <v>1</v>
      </c>
      <c r="BE284" s="123" t="e">
        <f>SUMIF(#REF!,#REF!, BD20:BD333)</f>
        <v>#REF!</v>
      </c>
      <c r="BF284" s="123">
        <f t="shared" si="95"/>
        <v>0</v>
      </c>
      <c r="BG284" s="123" t="e">
        <f>SUMIF(#REF!,#REF!, BF20:BF333)</f>
        <v>#REF!</v>
      </c>
      <c r="BH284" s="123" t="e">
        <f t="shared" si="96"/>
        <v>#N/A</v>
      </c>
      <c r="BI284" s="124">
        <f>SUMIF(B20:B333, B284, BH20:BH333)</f>
        <v>0</v>
      </c>
      <c r="BJ284" s="125"/>
      <c r="BK284" s="99"/>
      <c r="BL284" s="100"/>
      <c r="BM284" s="100"/>
      <c r="BN284" s="100"/>
      <c r="BO284" s="100"/>
      <c r="BP284" s="100"/>
      <c r="BQ284" s="100"/>
      <c r="BR284" s="100"/>
      <c r="BS284" s="100"/>
      <c r="BT284" s="100"/>
      <c r="BU284" s="100"/>
      <c r="BV284" s="100"/>
      <c r="BW284" s="100"/>
      <c r="BX284" s="100"/>
      <c r="BY284" s="100"/>
      <c r="BZ284" s="100"/>
      <c r="CA284" s="100"/>
      <c r="CB284" s="100"/>
      <c r="CC284" s="100"/>
      <c r="CD284" s="101"/>
    </row>
    <row r="285" spans="1:82" x14ac:dyDescent="0.25">
      <c r="A285" s="75" t="s">
        <v>556</v>
      </c>
      <c r="B285" s="76"/>
      <c r="C285" s="77" t="s">
        <v>404</v>
      </c>
      <c r="D285" s="77" t="s">
        <v>555</v>
      </c>
      <c r="E285" s="78" t="s">
        <v>557</v>
      </c>
      <c r="F285" s="79" t="s">
        <v>104</v>
      </c>
      <c r="G285" s="80"/>
      <c r="H285" s="81" t="s">
        <v>104</v>
      </c>
      <c r="I285" s="79" t="s">
        <v>3</v>
      </c>
      <c r="J285" s="80" t="s">
        <v>5</v>
      </c>
      <c r="K285" s="82"/>
      <c r="L285" s="83"/>
      <c r="M285" s="84"/>
      <c r="N285" s="85">
        <v>893</v>
      </c>
      <c r="O285" s="86">
        <v>996</v>
      </c>
      <c r="P285" s="86">
        <v>1065</v>
      </c>
      <c r="Q285" s="87"/>
      <c r="R285" s="192">
        <v>0.09</v>
      </c>
      <c r="S285" s="85">
        <v>80</v>
      </c>
      <c r="T285" s="86">
        <v>90</v>
      </c>
      <c r="U285" s="86">
        <v>96</v>
      </c>
      <c r="V285" s="87">
        <f t="shared" si="86"/>
        <v>0</v>
      </c>
      <c r="W285" s="89"/>
      <c r="X285" s="90"/>
      <c r="Y285" s="91" t="s">
        <v>80</v>
      </c>
      <c r="Z285" s="80" t="str">
        <f>'[2]Tier 1'!V285</f>
        <v>D</v>
      </c>
      <c r="AA285" s="80"/>
      <c r="AB285" s="80"/>
      <c r="AC285" s="80"/>
      <c r="AD285" s="81"/>
      <c r="AE285" s="85">
        <f>'[2]Tier 1'!W285</f>
        <v>1818</v>
      </c>
      <c r="AF285" s="86"/>
      <c r="AG285" s="86">
        <f>'[2]Tier 1'!X285</f>
        <v>1818</v>
      </c>
      <c r="AH285" s="86"/>
      <c r="AI285" s="86">
        <f>'[2]Tier 1'!Y285</f>
        <v>1818</v>
      </c>
      <c r="AJ285" s="86">
        <f t="shared" si="87"/>
        <v>1636.2</v>
      </c>
      <c r="AK285" s="86" t="e">
        <f>VLOOKUP(A285,[1]_ScenarioData!$B$2:$FF$9999,-1,FALSE)</f>
        <v>#N/A</v>
      </c>
      <c r="AL285" s="87" t="e">
        <f t="shared" si="88"/>
        <v>#N/A</v>
      </c>
      <c r="AM285" s="85">
        <f t="shared" si="97"/>
        <v>80</v>
      </c>
      <c r="AN285" s="92">
        <f t="shared" si="98"/>
        <v>4.3999999999999997E-2</v>
      </c>
      <c r="AO285" s="80" t="str">
        <f t="shared" si="99"/>
        <v>OK</v>
      </c>
      <c r="AP285" s="86">
        <f t="shared" si="100"/>
        <v>90</v>
      </c>
      <c r="AQ285" s="92">
        <f t="shared" si="101"/>
        <v>0.05</v>
      </c>
      <c r="AR285" s="80" t="str">
        <f t="shared" si="102"/>
        <v>OK</v>
      </c>
      <c r="AS285" s="86">
        <f t="shared" si="103"/>
        <v>96</v>
      </c>
      <c r="AT285" s="92">
        <f t="shared" si="104"/>
        <v>5.2999999999999999E-2</v>
      </c>
      <c r="AU285" s="93" t="str">
        <f t="shared" si="105"/>
        <v>OK</v>
      </c>
      <c r="AV285" s="86">
        <f t="shared" si="89"/>
        <v>0</v>
      </c>
      <c r="AW285" s="92" t="e">
        <f t="shared" si="90"/>
        <v>#N/A</v>
      </c>
      <c r="AX285" s="94" t="e">
        <f t="shared" si="91"/>
        <v>#N/A</v>
      </c>
      <c r="AY285" s="79"/>
      <c r="AZ285" s="80"/>
      <c r="BA285" s="84">
        <f t="shared" si="92"/>
        <v>0</v>
      </c>
      <c r="BB285" s="95">
        <f t="shared" si="93"/>
        <v>1</v>
      </c>
      <c r="BC285" s="96" t="e">
        <f>SUMIF(#REF!,#REF!, BB20:BB333)</f>
        <v>#REF!</v>
      </c>
      <c r="BD285" s="96">
        <f t="shared" si="94"/>
        <v>1</v>
      </c>
      <c r="BE285" s="96" t="e">
        <f>SUMIF(#REF!,#REF!, BD20:BD333)</f>
        <v>#REF!</v>
      </c>
      <c r="BF285" s="96">
        <f t="shared" si="95"/>
        <v>0</v>
      </c>
      <c r="BG285" s="96" t="e">
        <f>SUMIF(#REF!,#REF!, BF20:BF333)</f>
        <v>#REF!</v>
      </c>
      <c r="BH285" s="96" t="e">
        <f t="shared" si="96"/>
        <v>#N/A</v>
      </c>
      <c r="BI285" s="97">
        <f>SUMIF(B20:B333, B285, BH20:BH333)</f>
        <v>0</v>
      </c>
      <c r="BJ285" s="98"/>
      <c r="BK285" s="99"/>
      <c r="BL285" s="100"/>
      <c r="BM285" s="100"/>
      <c r="BN285" s="100"/>
      <c r="BO285" s="100"/>
      <c r="BP285" s="100"/>
      <c r="BQ285" s="100"/>
      <c r="BR285" s="100"/>
      <c r="BS285" s="100"/>
      <c r="BT285" s="100"/>
      <c r="BU285" s="100"/>
      <c r="BV285" s="100"/>
      <c r="BW285" s="100"/>
      <c r="BX285" s="100"/>
      <c r="BY285" s="100"/>
      <c r="BZ285" s="100"/>
      <c r="CA285" s="100"/>
      <c r="CB285" s="100"/>
      <c r="CC285" s="100"/>
      <c r="CD285" s="101"/>
    </row>
    <row r="286" spans="1:82" x14ac:dyDescent="0.25">
      <c r="A286" s="102" t="s">
        <v>558</v>
      </c>
      <c r="B286" s="103"/>
      <c r="C286" s="104" t="s">
        <v>406</v>
      </c>
      <c r="D286" s="104" t="s">
        <v>559</v>
      </c>
      <c r="E286" s="105" t="s">
        <v>164</v>
      </c>
      <c r="F286" s="106" t="s">
        <v>104</v>
      </c>
      <c r="G286" s="107"/>
      <c r="H286" s="108" t="s">
        <v>104</v>
      </c>
      <c r="I286" s="106" t="s">
        <v>3</v>
      </c>
      <c r="J286" s="107" t="s">
        <v>5</v>
      </c>
      <c r="K286" s="109"/>
      <c r="L286" s="110"/>
      <c r="M286" s="111"/>
      <c r="N286" s="112">
        <v>6869</v>
      </c>
      <c r="O286" s="113">
        <v>7464</v>
      </c>
      <c r="P286" s="113">
        <v>7861</v>
      </c>
      <c r="Q286" s="114"/>
      <c r="R286" s="193">
        <v>0</v>
      </c>
      <c r="S286" s="112">
        <v>0</v>
      </c>
      <c r="T286" s="113">
        <v>0</v>
      </c>
      <c r="U286" s="113">
        <v>0</v>
      </c>
      <c r="V286" s="114">
        <f t="shared" si="86"/>
        <v>0</v>
      </c>
      <c r="W286" s="116"/>
      <c r="X286" s="117"/>
      <c r="Y286" s="118" t="s">
        <v>80</v>
      </c>
      <c r="Z286" s="107" t="str">
        <f>'[2]Tier 1'!V286</f>
        <v>D</v>
      </c>
      <c r="AA286" s="107"/>
      <c r="AB286" s="107"/>
      <c r="AC286" s="107"/>
      <c r="AD286" s="108"/>
      <c r="AE286" s="112">
        <f>'[2]Tier 1'!W286</f>
        <v>0</v>
      </c>
      <c r="AF286" s="113"/>
      <c r="AG286" s="113">
        <f>'[2]Tier 1'!X286</f>
        <v>0</v>
      </c>
      <c r="AH286" s="113"/>
      <c r="AI286" s="113">
        <f>'[2]Tier 1'!Y286</f>
        <v>0</v>
      </c>
      <c r="AJ286" s="113">
        <f t="shared" si="87"/>
        <v>0</v>
      </c>
      <c r="AK286" s="113" t="e">
        <f>VLOOKUP(A286,[1]_ScenarioData!$B$2:$FF$9999,-1,FALSE)</f>
        <v>#N/A</v>
      </c>
      <c r="AL286" s="114" t="e">
        <f t="shared" si="88"/>
        <v>#N/A</v>
      </c>
      <c r="AM286" s="112">
        <f t="shared" si="97"/>
        <v>0</v>
      </c>
      <c r="AN286" s="119">
        <f t="shared" si="98"/>
        <v>0</v>
      </c>
      <c r="AO286" s="107" t="str">
        <f t="shared" si="99"/>
        <v>OK</v>
      </c>
      <c r="AP286" s="113">
        <f t="shared" si="100"/>
        <v>0</v>
      </c>
      <c r="AQ286" s="119">
        <f t="shared" si="101"/>
        <v>0</v>
      </c>
      <c r="AR286" s="107" t="str">
        <f t="shared" si="102"/>
        <v>OK</v>
      </c>
      <c r="AS286" s="113">
        <f t="shared" si="103"/>
        <v>0</v>
      </c>
      <c r="AT286" s="119">
        <f t="shared" si="104"/>
        <v>0</v>
      </c>
      <c r="AU286" s="120" t="str">
        <f t="shared" si="105"/>
        <v>OK</v>
      </c>
      <c r="AV286" s="113">
        <f t="shared" si="89"/>
        <v>0</v>
      </c>
      <c r="AW286" s="119" t="e">
        <f t="shared" si="90"/>
        <v>#N/A</v>
      </c>
      <c r="AX286" s="121" t="e">
        <f t="shared" si="91"/>
        <v>#N/A</v>
      </c>
      <c r="AY286" s="106"/>
      <c r="AZ286" s="107"/>
      <c r="BA286" s="111">
        <f t="shared" si="92"/>
        <v>0</v>
      </c>
      <c r="BB286" s="122">
        <f t="shared" si="93"/>
        <v>0</v>
      </c>
      <c r="BC286" s="123" t="e">
        <f>SUMIF(#REF!,#REF!, BB20:BB333)</f>
        <v>#REF!</v>
      </c>
      <c r="BD286" s="123">
        <f t="shared" si="94"/>
        <v>0</v>
      </c>
      <c r="BE286" s="123" t="e">
        <f>SUMIF(#REF!,#REF!, BD20:BD333)</f>
        <v>#REF!</v>
      </c>
      <c r="BF286" s="123">
        <f t="shared" si="95"/>
        <v>0</v>
      </c>
      <c r="BG286" s="123" t="e">
        <f>SUMIF(#REF!,#REF!, BF20:BF333)</f>
        <v>#REF!</v>
      </c>
      <c r="BH286" s="123" t="e">
        <f t="shared" si="96"/>
        <v>#N/A</v>
      </c>
      <c r="BI286" s="124">
        <f>SUMIF(B20:B333, B286, BH20:BH333)</f>
        <v>0</v>
      </c>
      <c r="BJ286" s="125"/>
      <c r="BK286" s="99"/>
      <c r="BL286" s="100"/>
      <c r="BM286" s="100"/>
      <c r="BN286" s="100"/>
      <c r="BO286" s="100"/>
      <c r="BP286" s="100"/>
      <c r="BQ286" s="100"/>
      <c r="BR286" s="100"/>
      <c r="BS286" s="100"/>
      <c r="BT286" s="100"/>
      <c r="BU286" s="100"/>
      <c r="BV286" s="100"/>
      <c r="BW286" s="100"/>
      <c r="BX286" s="100"/>
      <c r="BY286" s="100"/>
      <c r="BZ286" s="100"/>
      <c r="CA286" s="100"/>
      <c r="CB286" s="100"/>
      <c r="CC286" s="100"/>
      <c r="CD286" s="101"/>
    </row>
    <row r="287" spans="1:82" x14ac:dyDescent="0.25">
      <c r="A287" s="75" t="s">
        <v>560</v>
      </c>
      <c r="B287" s="76"/>
      <c r="C287" s="77" t="s">
        <v>406</v>
      </c>
      <c r="D287" s="77" t="s">
        <v>164</v>
      </c>
      <c r="E287" s="78" t="s">
        <v>561</v>
      </c>
      <c r="F287" s="79" t="s">
        <v>104</v>
      </c>
      <c r="G287" s="80"/>
      <c r="H287" s="81" t="s">
        <v>104</v>
      </c>
      <c r="I287" s="79" t="s">
        <v>3</v>
      </c>
      <c r="J287" s="80" t="s">
        <v>5</v>
      </c>
      <c r="K287" s="82"/>
      <c r="L287" s="83"/>
      <c r="M287" s="84"/>
      <c r="N287" s="85">
        <v>6869</v>
      </c>
      <c r="O287" s="86">
        <v>7464</v>
      </c>
      <c r="P287" s="86">
        <v>7861</v>
      </c>
      <c r="Q287" s="87"/>
      <c r="R287" s="192">
        <v>0.09</v>
      </c>
      <c r="S287" s="85">
        <v>618</v>
      </c>
      <c r="T287" s="86">
        <v>672</v>
      </c>
      <c r="U287" s="86">
        <v>707</v>
      </c>
      <c r="V287" s="87">
        <f t="shared" si="86"/>
        <v>0</v>
      </c>
      <c r="W287" s="89"/>
      <c r="X287" s="90"/>
      <c r="Y287" s="91" t="s">
        <v>80</v>
      </c>
      <c r="Z287" s="80" t="str">
        <f>'[2]Tier 1'!V287</f>
        <v>D</v>
      </c>
      <c r="AA287" s="80"/>
      <c r="AB287" s="80"/>
      <c r="AC287" s="80"/>
      <c r="AD287" s="81"/>
      <c r="AE287" s="85">
        <f>'[2]Tier 1'!W287</f>
        <v>1962</v>
      </c>
      <c r="AF287" s="86"/>
      <c r="AG287" s="86">
        <f>'[2]Tier 1'!X287</f>
        <v>1962</v>
      </c>
      <c r="AH287" s="86"/>
      <c r="AI287" s="86">
        <f>'[2]Tier 1'!Y287</f>
        <v>1962</v>
      </c>
      <c r="AJ287" s="86">
        <f t="shared" si="87"/>
        <v>1765.8</v>
      </c>
      <c r="AK287" s="86" t="e">
        <f>VLOOKUP(A287,[1]_ScenarioData!$B$2:$FF$9999,-1,FALSE)</f>
        <v>#N/A</v>
      </c>
      <c r="AL287" s="87" t="e">
        <f t="shared" si="88"/>
        <v>#N/A</v>
      </c>
      <c r="AM287" s="85">
        <f t="shared" si="97"/>
        <v>618</v>
      </c>
      <c r="AN287" s="92">
        <f t="shared" si="98"/>
        <v>0.315</v>
      </c>
      <c r="AO287" s="80" t="str">
        <f t="shared" si="99"/>
        <v>OK</v>
      </c>
      <c r="AP287" s="86">
        <f t="shared" si="100"/>
        <v>672</v>
      </c>
      <c r="AQ287" s="92">
        <f t="shared" si="101"/>
        <v>0.34300000000000003</v>
      </c>
      <c r="AR287" s="80" t="str">
        <f t="shared" si="102"/>
        <v>OK</v>
      </c>
      <c r="AS287" s="86">
        <f t="shared" si="103"/>
        <v>707</v>
      </c>
      <c r="AT287" s="92">
        <f t="shared" si="104"/>
        <v>0.36</v>
      </c>
      <c r="AU287" s="93" t="str">
        <f t="shared" si="105"/>
        <v>OK</v>
      </c>
      <c r="AV287" s="86">
        <f t="shared" si="89"/>
        <v>0</v>
      </c>
      <c r="AW287" s="92" t="e">
        <f t="shared" si="90"/>
        <v>#N/A</v>
      </c>
      <c r="AX287" s="94" t="e">
        <f t="shared" si="91"/>
        <v>#N/A</v>
      </c>
      <c r="AY287" s="79"/>
      <c r="AZ287" s="80"/>
      <c r="BA287" s="84">
        <f t="shared" si="92"/>
        <v>0</v>
      </c>
      <c r="BB287" s="95">
        <f t="shared" si="93"/>
        <v>1</v>
      </c>
      <c r="BC287" s="96" t="e">
        <f>SUMIF(#REF!,#REF!, BB20:BB333)</f>
        <v>#REF!</v>
      </c>
      <c r="BD287" s="96">
        <f t="shared" si="94"/>
        <v>1</v>
      </c>
      <c r="BE287" s="96" t="e">
        <f>SUMIF(#REF!,#REF!, BD20:BD333)</f>
        <v>#REF!</v>
      </c>
      <c r="BF287" s="96">
        <f t="shared" si="95"/>
        <v>0</v>
      </c>
      <c r="BG287" s="96" t="e">
        <f>SUMIF(#REF!,#REF!, BF20:BF333)</f>
        <v>#REF!</v>
      </c>
      <c r="BH287" s="96" t="e">
        <f t="shared" si="96"/>
        <v>#N/A</v>
      </c>
      <c r="BI287" s="97">
        <f>SUMIF(B20:B333, B287, BH20:BH333)</f>
        <v>0</v>
      </c>
      <c r="BJ287" s="98"/>
      <c r="BK287" s="99"/>
      <c r="BL287" s="100"/>
      <c r="BM287" s="100"/>
      <c r="BN287" s="100"/>
      <c r="BO287" s="100"/>
      <c r="BP287" s="100"/>
      <c r="BQ287" s="100"/>
      <c r="BR287" s="100"/>
      <c r="BS287" s="100"/>
      <c r="BT287" s="100"/>
      <c r="BU287" s="100"/>
      <c r="BV287" s="100"/>
      <c r="BW287" s="100"/>
      <c r="BX287" s="100"/>
      <c r="BY287" s="100"/>
      <c r="BZ287" s="100"/>
      <c r="CA287" s="100"/>
      <c r="CB287" s="100"/>
      <c r="CC287" s="100"/>
      <c r="CD287" s="101"/>
    </row>
    <row r="288" spans="1:82" x14ac:dyDescent="0.25">
      <c r="A288" s="102" t="s">
        <v>562</v>
      </c>
      <c r="B288" s="103"/>
      <c r="C288" s="104" t="s">
        <v>406</v>
      </c>
      <c r="D288" s="104" t="s">
        <v>561</v>
      </c>
      <c r="E288" s="105" t="s">
        <v>103</v>
      </c>
      <c r="F288" s="106" t="s">
        <v>104</v>
      </c>
      <c r="G288" s="107"/>
      <c r="H288" s="108" t="s">
        <v>109</v>
      </c>
      <c r="I288" s="106" t="s">
        <v>3</v>
      </c>
      <c r="J288" s="107" t="s">
        <v>5</v>
      </c>
      <c r="K288" s="109"/>
      <c r="L288" s="110"/>
      <c r="M288" s="111"/>
      <c r="N288" s="112">
        <v>6869</v>
      </c>
      <c r="O288" s="113">
        <v>7464</v>
      </c>
      <c r="P288" s="113">
        <v>7861</v>
      </c>
      <c r="Q288" s="114"/>
      <c r="R288" s="193">
        <v>0.09</v>
      </c>
      <c r="S288" s="112">
        <v>618</v>
      </c>
      <c r="T288" s="113">
        <v>672</v>
      </c>
      <c r="U288" s="113">
        <v>707</v>
      </c>
      <c r="V288" s="114">
        <f t="shared" si="86"/>
        <v>0</v>
      </c>
      <c r="W288" s="116"/>
      <c r="X288" s="117"/>
      <c r="Y288" s="118" t="s">
        <v>80</v>
      </c>
      <c r="Z288" s="107" t="str">
        <f>'[2]Tier 1'!V288</f>
        <v>D</v>
      </c>
      <c r="AA288" s="107"/>
      <c r="AB288" s="107"/>
      <c r="AC288" s="107"/>
      <c r="AD288" s="108"/>
      <c r="AE288" s="112">
        <f>'[2]Tier 1'!W288</f>
        <v>1962</v>
      </c>
      <c r="AF288" s="113"/>
      <c r="AG288" s="113">
        <f>'[2]Tier 1'!X288</f>
        <v>1962</v>
      </c>
      <c r="AH288" s="113"/>
      <c r="AI288" s="113">
        <f>'[2]Tier 1'!Y288</f>
        <v>1962</v>
      </c>
      <c r="AJ288" s="113">
        <f t="shared" si="87"/>
        <v>1765.8</v>
      </c>
      <c r="AK288" s="113" t="e">
        <f>VLOOKUP(A288,[1]_ScenarioData!$B$2:$FF$9999,-1,FALSE)</f>
        <v>#N/A</v>
      </c>
      <c r="AL288" s="114" t="e">
        <f t="shared" si="88"/>
        <v>#N/A</v>
      </c>
      <c r="AM288" s="112">
        <f t="shared" si="97"/>
        <v>618</v>
      </c>
      <c r="AN288" s="119">
        <f t="shared" si="98"/>
        <v>0.315</v>
      </c>
      <c r="AO288" s="107" t="str">
        <f t="shared" si="99"/>
        <v>OK</v>
      </c>
      <c r="AP288" s="113">
        <f t="shared" si="100"/>
        <v>672</v>
      </c>
      <c r="AQ288" s="119">
        <f t="shared" si="101"/>
        <v>0.34300000000000003</v>
      </c>
      <c r="AR288" s="107" t="str">
        <f t="shared" si="102"/>
        <v>OK</v>
      </c>
      <c r="AS288" s="113">
        <f t="shared" si="103"/>
        <v>707</v>
      </c>
      <c r="AT288" s="119">
        <f t="shared" si="104"/>
        <v>0.36</v>
      </c>
      <c r="AU288" s="120" t="str">
        <f t="shared" si="105"/>
        <v>OK</v>
      </c>
      <c r="AV288" s="113">
        <f t="shared" si="89"/>
        <v>0</v>
      </c>
      <c r="AW288" s="119" t="e">
        <f t="shared" si="90"/>
        <v>#N/A</v>
      </c>
      <c r="AX288" s="121" t="e">
        <f t="shared" si="91"/>
        <v>#N/A</v>
      </c>
      <c r="AY288" s="106"/>
      <c r="AZ288" s="107"/>
      <c r="BA288" s="111">
        <f t="shared" si="92"/>
        <v>0</v>
      </c>
      <c r="BB288" s="122">
        <f t="shared" si="93"/>
        <v>1</v>
      </c>
      <c r="BC288" s="123" t="e">
        <f>SUMIF(#REF!,#REF!, BB20:BB333)</f>
        <v>#REF!</v>
      </c>
      <c r="BD288" s="123">
        <f t="shared" si="94"/>
        <v>1</v>
      </c>
      <c r="BE288" s="123" t="e">
        <f>SUMIF(#REF!,#REF!, BD20:BD333)</f>
        <v>#REF!</v>
      </c>
      <c r="BF288" s="123">
        <f t="shared" si="95"/>
        <v>0</v>
      </c>
      <c r="BG288" s="123" t="e">
        <f>SUMIF(#REF!,#REF!, BF20:BF333)</f>
        <v>#REF!</v>
      </c>
      <c r="BH288" s="123" t="e">
        <f t="shared" si="96"/>
        <v>#N/A</v>
      </c>
      <c r="BI288" s="124">
        <f>SUMIF(B20:B333, B288, BH20:BH333)</f>
        <v>0</v>
      </c>
      <c r="BJ288" s="125"/>
      <c r="BK288" s="99"/>
      <c r="BL288" s="100"/>
      <c r="BM288" s="100"/>
      <c r="BN288" s="100"/>
      <c r="BO288" s="100"/>
      <c r="BP288" s="100"/>
      <c r="BQ288" s="100"/>
      <c r="BR288" s="100"/>
      <c r="BS288" s="100"/>
      <c r="BT288" s="100"/>
      <c r="BU288" s="100"/>
      <c r="BV288" s="100"/>
      <c r="BW288" s="100"/>
      <c r="BX288" s="100"/>
      <c r="BY288" s="100"/>
      <c r="BZ288" s="100"/>
      <c r="CA288" s="100"/>
      <c r="CB288" s="100"/>
      <c r="CC288" s="100"/>
      <c r="CD288" s="101"/>
    </row>
    <row r="289" spans="1:82" x14ac:dyDescent="0.25">
      <c r="A289" s="75" t="s">
        <v>563</v>
      </c>
      <c r="B289" s="76"/>
      <c r="C289" s="77" t="s">
        <v>160</v>
      </c>
      <c r="D289" s="77" t="s">
        <v>204</v>
      </c>
      <c r="E289" s="78" t="s">
        <v>140</v>
      </c>
      <c r="F289" s="79" t="s">
        <v>104</v>
      </c>
      <c r="G289" s="80"/>
      <c r="H289" s="81" t="s">
        <v>104</v>
      </c>
      <c r="I289" s="79" t="s">
        <v>5</v>
      </c>
      <c r="J289" s="80" t="s">
        <v>5</v>
      </c>
      <c r="K289" s="82"/>
      <c r="L289" s="83"/>
      <c r="M289" s="84"/>
      <c r="N289" s="85">
        <v>2856</v>
      </c>
      <c r="O289" s="86">
        <v>3031</v>
      </c>
      <c r="P289" s="86">
        <v>3153</v>
      </c>
      <c r="Q289" s="87"/>
      <c r="R289" s="192">
        <v>0.09</v>
      </c>
      <c r="S289" s="85">
        <v>257</v>
      </c>
      <c r="T289" s="86">
        <v>273</v>
      </c>
      <c r="U289" s="86">
        <v>284</v>
      </c>
      <c r="V289" s="87">
        <f t="shared" si="86"/>
        <v>0</v>
      </c>
      <c r="W289" s="89"/>
      <c r="X289" s="90"/>
      <c r="Y289" s="91" t="s">
        <v>80</v>
      </c>
      <c r="Z289" s="80" t="str">
        <f>'[2]Tier 1'!V289</f>
        <v>D</v>
      </c>
      <c r="AA289" s="80"/>
      <c r="AB289" s="80"/>
      <c r="AC289" s="80"/>
      <c r="AD289" s="81"/>
      <c r="AE289" s="85">
        <f>'[2]Tier 1'!W289</f>
        <v>1962</v>
      </c>
      <c r="AF289" s="86"/>
      <c r="AG289" s="86">
        <f>'[2]Tier 1'!X289</f>
        <v>1962</v>
      </c>
      <c r="AH289" s="86"/>
      <c r="AI289" s="86">
        <f>'[2]Tier 1'!Y289</f>
        <v>1962</v>
      </c>
      <c r="AJ289" s="86">
        <f t="shared" si="87"/>
        <v>1765.8</v>
      </c>
      <c r="AK289" s="86" t="e" vm="1">
        <f>VLOOKUP(A289,[1]_ScenarioData!$B$2:$FF$9999,-1,FALSE)</f>
        <v>#VALUE!</v>
      </c>
      <c r="AL289" s="87" t="e" vm="2">
        <f t="shared" si="88"/>
        <v>#VALUE!</v>
      </c>
      <c r="AM289" s="85">
        <f t="shared" si="97"/>
        <v>257</v>
      </c>
      <c r="AN289" s="92">
        <f t="shared" si="98"/>
        <v>0.13100000000000001</v>
      </c>
      <c r="AO289" s="80" t="str">
        <f t="shared" si="99"/>
        <v>OK</v>
      </c>
      <c r="AP289" s="86">
        <f t="shared" si="100"/>
        <v>273</v>
      </c>
      <c r="AQ289" s="92">
        <f t="shared" si="101"/>
        <v>0.13900000000000001</v>
      </c>
      <c r="AR289" s="80" t="str">
        <f t="shared" si="102"/>
        <v>OK</v>
      </c>
      <c r="AS289" s="86">
        <f t="shared" si="103"/>
        <v>284</v>
      </c>
      <c r="AT289" s="92">
        <f t="shared" si="104"/>
        <v>0.14499999999999999</v>
      </c>
      <c r="AU289" s="93" t="str">
        <f t="shared" si="105"/>
        <v>OK</v>
      </c>
      <c r="AV289" s="86">
        <f t="shared" si="89"/>
        <v>0</v>
      </c>
      <c r="AW289" s="92" t="e" vm="2">
        <f t="shared" si="90"/>
        <v>#VALUE!</v>
      </c>
      <c r="AX289" s="94" t="e" vm="2">
        <f t="shared" si="91"/>
        <v>#VALUE!</v>
      </c>
      <c r="AY289" s="79"/>
      <c r="AZ289" s="80"/>
      <c r="BA289" s="84">
        <f t="shared" si="92"/>
        <v>0</v>
      </c>
      <c r="BB289" s="95">
        <f t="shared" si="93"/>
        <v>1</v>
      </c>
      <c r="BC289" s="96" t="e">
        <f>SUMIF(#REF!,#REF!, BB20:BB333)</f>
        <v>#REF!</v>
      </c>
      <c r="BD289" s="96">
        <f t="shared" si="94"/>
        <v>1</v>
      </c>
      <c r="BE289" s="96" t="e">
        <f>SUMIF(#REF!,#REF!, BD20:BD333)</f>
        <v>#REF!</v>
      </c>
      <c r="BF289" s="96">
        <f t="shared" si="95"/>
        <v>0</v>
      </c>
      <c r="BG289" s="96" t="e">
        <f>SUMIF(#REF!,#REF!, BF20:BF333)</f>
        <v>#REF!</v>
      </c>
      <c r="BH289" s="96" t="e" vm="2">
        <f t="shared" si="96"/>
        <v>#VALUE!</v>
      </c>
      <c r="BI289" s="97">
        <f>SUMIF(B20:B333, B289, BH20:BH333)</f>
        <v>0</v>
      </c>
      <c r="BJ289" s="98"/>
      <c r="BK289" s="99"/>
      <c r="BL289" s="100"/>
      <c r="BM289" s="100"/>
      <c r="BN289" s="100"/>
      <c r="BO289" s="100"/>
      <c r="BP289" s="100"/>
      <c r="BQ289" s="100"/>
      <c r="BR289" s="100"/>
      <c r="BS289" s="100"/>
      <c r="BT289" s="100"/>
      <c r="BU289" s="100"/>
      <c r="BV289" s="100"/>
      <c r="BW289" s="100"/>
      <c r="BX289" s="100"/>
      <c r="BY289" s="100"/>
      <c r="BZ289" s="100"/>
      <c r="CA289" s="100"/>
      <c r="CB289" s="100"/>
      <c r="CC289" s="100"/>
      <c r="CD289" s="101"/>
    </row>
    <row r="290" spans="1:82" x14ac:dyDescent="0.25">
      <c r="A290" s="102" t="s">
        <v>564</v>
      </c>
      <c r="B290" s="103"/>
      <c r="C290" s="104" t="s">
        <v>160</v>
      </c>
      <c r="D290" s="104" t="s">
        <v>140</v>
      </c>
      <c r="E290" s="105" t="s">
        <v>565</v>
      </c>
      <c r="F290" s="106" t="s">
        <v>104</v>
      </c>
      <c r="G290" s="107"/>
      <c r="H290" s="108" t="s">
        <v>109</v>
      </c>
      <c r="I290" s="106" t="s">
        <v>5</v>
      </c>
      <c r="J290" s="107" t="s">
        <v>5</v>
      </c>
      <c r="K290" s="109"/>
      <c r="L290" s="110"/>
      <c r="M290" s="111"/>
      <c r="N290" s="112">
        <v>3978</v>
      </c>
      <c r="O290" s="113">
        <v>4069</v>
      </c>
      <c r="P290" s="113">
        <v>4262</v>
      </c>
      <c r="Q290" s="114"/>
      <c r="R290" s="193">
        <v>0.09</v>
      </c>
      <c r="S290" s="112">
        <v>358</v>
      </c>
      <c r="T290" s="113">
        <v>366</v>
      </c>
      <c r="U290" s="113">
        <v>0</v>
      </c>
      <c r="V290" s="114">
        <f t="shared" si="86"/>
        <v>0</v>
      </c>
      <c r="W290" s="116"/>
      <c r="X290" s="117"/>
      <c r="Y290" s="118" t="s">
        <v>80</v>
      </c>
      <c r="Z290" s="107" t="str">
        <f>'[2]Tier 1'!V290</f>
        <v>D</v>
      </c>
      <c r="AA290" s="107"/>
      <c r="AB290" s="107"/>
      <c r="AC290" s="107"/>
      <c r="AD290" s="108"/>
      <c r="AE290" s="112">
        <f>'[2]Tier 1'!W290</f>
        <v>1962</v>
      </c>
      <c r="AF290" s="113"/>
      <c r="AG290" s="113">
        <f>'[2]Tier 1'!X290</f>
        <v>1962</v>
      </c>
      <c r="AH290" s="113"/>
      <c r="AI290" s="113">
        <f>'[2]Tier 1'!Y290</f>
        <v>0</v>
      </c>
      <c r="AJ290" s="113">
        <f t="shared" si="87"/>
        <v>0</v>
      </c>
      <c r="AK290" s="113" t="e">
        <f>VLOOKUP(A290,[1]_ScenarioData!$B$2:$FF$9999,-1,FALSE)</f>
        <v>#N/A</v>
      </c>
      <c r="AL290" s="114" t="e">
        <f t="shared" si="88"/>
        <v>#N/A</v>
      </c>
      <c r="AM290" s="112">
        <f t="shared" si="97"/>
        <v>358</v>
      </c>
      <c r="AN290" s="119">
        <f t="shared" si="98"/>
        <v>0.182</v>
      </c>
      <c r="AO290" s="107" t="str">
        <f t="shared" si="99"/>
        <v>OK</v>
      </c>
      <c r="AP290" s="113">
        <f t="shared" si="100"/>
        <v>366</v>
      </c>
      <c r="AQ290" s="119">
        <f t="shared" si="101"/>
        <v>0.187</v>
      </c>
      <c r="AR290" s="107" t="str">
        <f t="shared" si="102"/>
        <v>OK</v>
      </c>
      <c r="AS290" s="113">
        <f t="shared" si="103"/>
        <v>0</v>
      </c>
      <c r="AT290" s="119">
        <f t="shared" si="104"/>
        <v>0</v>
      </c>
      <c r="AU290" s="120" t="str">
        <f t="shared" si="105"/>
        <v>OK</v>
      </c>
      <c r="AV290" s="113">
        <f t="shared" si="89"/>
        <v>0</v>
      </c>
      <c r="AW290" s="119" t="e">
        <f t="shared" si="90"/>
        <v>#N/A</v>
      </c>
      <c r="AX290" s="121" t="e">
        <f t="shared" si="91"/>
        <v>#N/A</v>
      </c>
      <c r="AY290" s="106"/>
      <c r="AZ290" s="107"/>
      <c r="BA290" s="111">
        <f t="shared" si="92"/>
        <v>0</v>
      </c>
      <c r="BB290" s="122">
        <f t="shared" si="93"/>
        <v>1</v>
      </c>
      <c r="BC290" s="123" t="e">
        <f>SUMIF(#REF!,#REF!, BB20:BB333)</f>
        <v>#REF!</v>
      </c>
      <c r="BD290" s="123">
        <f t="shared" si="94"/>
        <v>1</v>
      </c>
      <c r="BE290" s="123" t="e">
        <f>SUMIF(#REF!,#REF!, BD20:BD333)</f>
        <v>#REF!</v>
      </c>
      <c r="BF290" s="123">
        <f t="shared" si="95"/>
        <v>0</v>
      </c>
      <c r="BG290" s="123" t="e">
        <f>SUMIF(#REF!,#REF!, BF20:BF333)</f>
        <v>#REF!</v>
      </c>
      <c r="BH290" s="123" t="e">
        <f t="shared" si="96"/>
        <v>#N/A</v>
      </c>
      <c r="BI290" s="124">
        <f>SUMIF(B20:B333, B290, BH20:BH333)</f>
        <v>0</v>
      </c>
      <c r="BJ290" s="125"/>
      <c r="BK290" s="99"/>
      <c r="BL290" s="100"/>
      <c r="BM290" s="100"/>
      <c r="BN290" s="100"/>
      <c r="BO290" s="100"/>
      <c r="BP290" s="100"/>
      <c r="BQ290" s="100"/>
      <c r="BR290" s="100"/>
      <c r="BS290" s="100"/>
      <c r="BT290" s="100"/>
      <c r="BU290" s="100"/>
      <c r="BV290" s="100"/>
      <c r="BW290" s="100"/>
      <c r="BX290" s="100"/>
      <c r="BY290" s="100"/>
      <c r="BZ290" s="100"/>
      <c r="CA290" s="100"/>
      <c r="CB290" s="100"/>
      <c r="CC290" s="100"/>
      <c r="CD290" s="101"/>
    </row>
    <row r="291" spans="1:82" x14ac:dyDescent="0.25">
      <c r="A291" s="75" t="s">
        <v>566</v>
      </c>
      <c r="B291" s="76"/>
      <c r="C291" s="77" t="s">
        <v>160</v>
      </c>
      <c r="D291" s="77" t="s">
        <v>565</v>
      </c>
      <c r="E291" s="78" t="s">
        <v>111</v>
      </c>
      <c r="F291" s="79" t="s">
        <v>104</v>
      </c>
      <c r="G291" s="80"/>
      <c r="H291" s="81" t="s">
        <v>104</v>
      </c>
      <c r="I291" s="79" t="s">
        <v>5</v>
      </c>
      <c r="J291" s="80" t="s">
        <v>5</v>
      </c>
      <c r="K291" s="82"/>
      <c r="L291" s="83"/>
      <c r="M291" s="84"/>
      <c r="N291" s="85">
        <v>3978</v>
      </c>
      <c r="O291" s="86">
        <v>0</v>
      </c>
      <c r="P291" s="86">
        <v>4262</v>
      </c>
      <c r="Q291" s="87"/>
      <c r="R291" s="192">
        <v>0.09</v>
      </c>
      <c r="S291" s="85">
        <v>358</v>
      </c>
      <c r="T291" s="86">
        <v>0</v>
      </c>
      <c r="U291" s="86">
        <v>384</v>
      </c>
      <c r="V291" s="87">
        <f t="shared" si="86"/>
        <v>0</v>
      </c>
      <c r="W291" s="89"/>
      <c r="X291" s="90"/>
      <c r="Y291" s="91" t="s">
        <v>80</v>
      </c>
      <c r="Z291" s="80" t="str">
        <f>'[2]Tier 1'!V291</f>
        <v>D</v>
      </c>
      <c r="AA291" s="80"/>
      <c r="AB291" s="80"/>
      <c r="AC291" s="80"/>
      <c r="AD291" s="81"/>
      <c r="AE291" s="85">
        <f>'[2]Tier 1'!W291</f>
        <v>1962</v>
      </c>
      <c r="AF291" s="86"/>
      <c r="AG291" s="86">
        <f>'[2]Tier 1'!X291</f>
        <v>1962</v>
      </c>
      <c r="AH291" s="86"/>
      <c r="AI291" s="86">
        <f>'[2]Tier 1'!Y291</f>
        <v>1962</v>
      </c>
      <c r="AJ291" s="86">
        <f t="shared" si="87"/>
        <v>1765.8</v>
      </c>
      <c r="AK291" s="86" t="e">
        <f>VLOOKUP(A291,[1]_ScenarioData!$B$2:$FF$9999,-1,FALSE)</f>
        <v>#N/A</v>
      </c>
      <c r="AL291" s="87" t="e">
        <f t="shared" si="88"/>
        <v>#N/A</v>
      </c>
      <c r="AM291" s="85">
        <f t="shared" si="97"/>
        <v>358</v>
      </c>
      <c r="AN291" s="92">
        <f t="shared" si="98"/>
        <v>0.182</v>
      </c>
      <c r="AO291" s="80" t="str">
        <f t="shared" si="99"/>
        <v>OK</v>
      </c>
      <c r="AP291" s="86">
        <f t="shared" si="100"/>
        <v>0</v>
      </c>
      <c r="AQ291" s="92">
        <f t="shared" si="101"/>
        <v>0</v>
      </c>
      <c r="AR291" s="80" t="str">
        <f t="shared" si="102"/>
        <v>OK</v>
      </c>
      <c r="AS291" s="86">
        <f t="shared" si="103"/>
        <v>384</v>
      </c>
      <c r="AT291" s="92">
        <f t="shared" si="104"/>
        <v>0.19600000000000001</v>
      </c>
      <c r="AU291" s="93" t="str">
        <f t="shared" si="105"/>
        <v>OK</v>
      </c>
      <c r="AV291" s="86">
        <f t="shared" si="89"/>
        <v>0</v>
      </c>
      <c r="AW291" s="92" t="e">
        <f t="shared" si="90"/>
        <v>#N/A</v>
      </c>
      <c r="AX291" s="94" t="e">
        <f t="shared" si="91"/>
        <v>#N/A</v>
      </c>
      <c r="AY291" s="79"/>
      <c r="AZ291" s="80"/>
      <c r="BA291" s="84">
        <f t="shared" si="92"/>
        <v>0</v>
      </c>
      <c r="BB291" s="95">
        <f t="shared" si="93"/>
        <v>1</v>
      </c>
      <c r="BC291" s="96" t="e">
        <f>SUMIF(#REF!,#REF!, BB20:BB333)</f>
        <v>#REF!</v>
      </c>
      <c r="BD291" s="96">
        <f t="shared" si="94"/>
        <v>0</v>
      </c>
      <c r="BE291" s="96" t="e">
        <f>SUMIF(#REF!,#REF!, BD20:BD333)</f>
        <v>#REF!</v>
      </c>
      <c r="BF291" s="96">
        <f t="shared" si="95"/>
        <v>0</v>
      </c>
      <c r="BG291" s="96" t="e">
        <f>SUMIF(#REF!,#REF!, BF20:BF333)</f>
        <v>#REF!</v>
      </c>
      <c r="BH291" s="96" t="e">
        <f t="shared" si="96"/>
        <v>#N/A</v>
      </c>
      <c r="BI291" s="97">
        <f>SUMIF(B20:B333, B291, BH20:BH333)</f>
        <v>0</v>
      </c>
      <c r="BJ291" s="98"/>
      <c r="BK291" s="99"/>
      <c r="BL291" s="100"/>
      <c r="BM291" s="100"/>
      <c r="BN291" s="100"/>
      <c r="BO291" s="100"/>
      <c r="BP291" s="100"/>
      <c r="BQ291" s="100"/>
      <c r="BR291" s="100"/>
      <c r="BS291" s="100"/>
      <c r="BT291" s="100"/>
      <c r="BU291" s="100"/>
      <c r="BV291" s="100"/>
      <c r="BW291" s="100"/>
      <c r="BX291" s="100"/>
      <c r="BY291" s="100"/>
      <c r="BZ291" s="100"/>
      <c r="CA291" s="100"/>
      <c r="CB291" s="100"/>
      <c r="CC291" s="100"/>
      <c r="CD291" s="101"/>
    </row>
    <row r="292" spans="1:82" hidden="1" x14ac:dyDescent="0.25">
      <c r="A292" s="102" t="s">
        <v>567</v>
      </c>
      <c r="B292" s="103"/>
      <c r="C292" s="104" t="s">
        <v>241</v>
      </c>
      <c r="D292" s="104" t="s">
        <v>304</v>
      </c>
      <c r="E292" s="105" t="s">
        <v>319</v>
      </c>
      <c r="F292" s="106" t="s">
        <v>104</v>
      </c>
      <c r="G292" s="107"/>
      <c r="H292" s="108" t="s">
        <v>104</v>
      </c>
      <c r="I292" s="106" t="s">
        <v>5</v>
      </c>
      <c r="J292" s="107" t="s">
        <v>5</v>
      </c>
      <c r="K292" s="109"/>
      <c r="L292" s="110"/>
      <c r="M292" s="111"/>
      <c r="N292" s="112" t="e">
        <v>#DIV/0!</v>
      </c>
      <c r="O292" s="113">
        <v>0</v>
      </c>
      <c r="P292" s="113" t="e">
        <v>#DIV/0!</v>
      </c>
      <c r="Q292" s="114"/>
      <c r="R292" s="193">
        <v>0.09</v>
      </c>
      <c r="S292" s="112" t="e">
        <v>#DIV/0!</v>
      </c>
      <c r="T292" s="113">
        <v>0</v>
      </c>
      <c r="U292" s="113" t="e">
        <v>#DIV/0!</v>
      </c>
      <c r="V292" s="114">
        <f t="shared" si="86"/>
        <v>0</v>
      </c>
      <c r="W292" s="116"/>
      <c r="X292" s="117"/>
      <c r="Y292" s="118" t="s">
        <v>80</v>
      </c>
      <c r="Z292" s="107" t="str">
        <f>'[2]Tier 1'!V292</f>
        <v>D</v>
      </c>
      <c r="AA292" s="107"/>
      <c r="AB292" s="107"/>
      <c r="AC292" s="107"/>
      <c r="AD292" s="108"/>
      <c r="AE292" s="112">
        <f>'[2]Tier 1'!W292</f>
        <v>1818</v>
      </c>
      <c r="AF292" s="113"/>
      <c r="AG292" s="113">
        <f>'[2]Tier 1'!X292</f>
        <v>1818</v>
      </c>
      <c r="AH292" s="113"/>
      <c r="AI292" s="113">
        <f>'[2]Tier 1'!Y292</f>
        <v>4617</v>
      </c>
      <c r="AJ292" s="113">
        <f t="shared" si="87"/>
        <v>4155.3</v>
      </c>
      <c r="AK292" s="113" t="e">
        <f>VLOOKUP(A292,[1]_ScenarioData!$B$2:$FF$9999,-1,FALSE)</f>
        <v>#N/A</v>
      </c>
      <c r="AL292" s="114" t="e">
        <f t="shared" si="88"/>
        <v>#N/A</v>
      </c>
      <c r="AM292" s="112" t="e">
        <f t="shared" si="97"/>
        <v>#DIV/0!</v>
      </c>
      <c r="AN292" s="119" t="e">
        <f t="shared" si="98"/>
        <v>#DIV/0!</v>
      </c>
      <c r="AO292" s="107" t="str">
        <f t="shared" si="99"/>
        <v>OK</v>
      </c>
      <c r="AP292" s="113">
        <f t="shared" si="100"/>
        <v>0</v>
      </c>
      <c r="AQ292" s="119">
        <f t="shared" si="101"/>
        <v>0</v>
      </c>
      <c r="AR292" s="107" t="str">
        <f t="shared" si="102"/>
        <v>OK</v>
      </c>
      <c r="AS292" s="113" t="e">
        <f t="shared" si="103"/>
        <v>#DIV/0!</v>
      </c>
      <c r="AT292" s="119" t="e">
        <f t="shared" si="104"/>
        <v>#DIV/0!</v>
      </c>
      <c r="AU292" s="120" t="str">
        <f t="shared" si="105"/>
        <v>OK</v>
      </c>
      <c r="AV292" s="113">
        <f t="shared" si="89"/>
        <v>0</v>
      </c>
      <c r="AW292" s="119" t="e">
        <f t="shared" si="90"/>
        <v>#N/A</v>
      </c>
      <c r="AX292" s="121" t="e">
        <f t="shared" si="91"/>
        <v>#N/A</v>
      </c>
      <c r="AY292" s="106"/>
      <c r="AZ292" s="107"/>
      <c r="BA292" s="111">
        <f t="shared" si="92"/>
        <v>0</v>
      </c>
      <c r="BB292" s="122" t="e">
        <f t="shared" si="93"/>
        <v>#DIV/0!</v>
      </c>
      <c r="BC292" s="123" t="e">
        <f>SUMIF(#REF!,#REF!, BB20:BB333)</f>
        <v>#REF!</v>
      </c>
      <c r="BD292" s="123">
        <f t="shared" si="94"/>
        <v>0</v>
      </c>
      <c r="BE292" s="123" t="e">
        <f>SUMIF(#REF!,#REF!, BD20:BD333)</f>
        <v>#REF!</v>
      </c>
      <c r="BF292" s="123" t="e">
        <f t="shared" si="95"/>
        <v>#DIV/0!</v>
      </c>
      <c r="BG292" s="123" t="e">
        <f>SUMIF(#REF!,#REF!, BF20:BF333)</f>
        <v>#REF!</v>
      </c>
      <c r="BH292" s="123" t="e">
        <f t="shared" si="96"/>
        <v>#N/A</v>
      </c>
      <c r="BI292" s="124">
        <f>SUMIF(B20:B333, B292, BH20:BH333)</f>
        <v>0</v>
      </c>
      <c r="BJ292" s="125"/>
      <c r="BK292" s="99"/>
      <c r="BL292" s="100"/>
      <c r="BM292" s="100"/>
      <c r="BN292" s="100"/>
      <c r="BO292" s="100"/>
      <c r="BP292" s="100"/>
      <c r="BQ292" s="100"/>
      <c r="BR292" s="100"/>
      <c r="BS292" s="100"/>
      <c r="BT292" s="100"/>
      <c r="BU292" s="100"/>
      <c r="BV292" s="100"/>
      <c r="BW292" s="100"/>
      <c r="BX292" s="100"/>
      <c r="BY292" s="100"/>
      <c r="BZ292" s="100"/>
      <c r="CA292" s="100"/>
      <c r="CB292" s="100"/>
      <c r="CC292" s="100"/>
      <c r="CD292" s="101"/>
    </row>
    <row r="293" spans="1:82" x14ac:dyDescent="0.25">
      <c r="A293" s="75" t="s">
        <v>568</v>
      </c>
      <c r="B293" s="76"/>
      <c r="C293" s="77" t="s">
        <v>331</v>
      </c>
      <c r="D293" s="77" t="s">
        <v>300</v>
      </c>
      <c r="E293" s="78" t="s">
        <v>569</v>
      </c>
      <c r="F293" s="79" t="s">
        <v>104</v>
      </c>
      <c r="G293" s="80"/>
      <c r="H293" s="81" t="s">
        <v>104</v>
      </c>
      <c r="I293" s="79" t="s">
        <v>5</v>
      </c>
      <c r="J293" s="80" t="s">
        <v>5</v>
      </c>
      <c r="K293" s="82"/>
      <c r="L293" s="83"/>
      <c r="M293" s="84"/>
      <c r="N293" s="85">
        <v>255</v>
      </c>
      <c r="O293" s="86">
        <v>271</v>
      </c>
      <c r="P293" s="86">
        <v>282</v>
      </c>
      <c r="Q293" s="87"/>
      <c r="R293" s="192">
        <v>0.09</v>
      </c>
      <c r="S293" s="85">
        <v>23</v>
      </c>
      <c r="T293" s="86">
        <v>24</v>
      </c>
      <c r="U293" s="86">
        <v>25</v>
      </c>
      <c r="V293" s="87">
        <f t="shared" si="86"/>
        <v>0</v>
      </c>
      <c r="W293" s="89"/>
      <c r="X293" s="90"/>
      <c r="Y293" s="91" t="s">
        <v>80</v>
      </c>
      <c r="Z293" s="80" t="str">
        <f>'[2]Tier 1'!V293</f>
        <v>D</v>
      </c>
      <c r="AA293" s="80"/>
      <c r="AB293" s="80"/>
      <c r="AC293" s="80"/>
      <c r="AD293" s="81"/>
      <c r="AE293" s="85">
        <f>'[2]Tier 1'!W293</f>
        <v>1197</v>
      </c>
      <c r="AF293" s="86"/>
      <c r="AG293" s="86">
        <f>'[2]Tier 1'!X293</f>
        <v>1197</v>
      </c>
      <c r="AH293" s="86"/>
      <c r="AI293" s="86">
        <f>'[2]Tier 1'!Y293</f>
        <v>1197</v>
      </c>
      <c r="AJ293" s="86">
        <f t="shared" si="87"/>
        <v>1077.3</v>
      </c>
      <c r="AK293" s="86" t="e" vm="1">
        <f>VLOOKUP(A293,[1]_ScenarioData!$B$2:$FF$9999,-1,FALSE)</f>
        <v>#VALUE!</v>
      </c>
      <c r="AL293" s="87" t="e" vm="2">
        <f t="shared" si="88"/>
        <v>#VALUE!</v>
      </c>
      <c r="AM293" s="85">
        <f t="shared" si="97"/>
        <v>23</v>
      </c>
      <c r="AN293" s="92">
        <f t="shared" si="98"/>
        <v>1.9E-2</v>
      </c>
      <c r="AO293" s="80" t="str">
        <f t="shared" si="99"/>
        <v>OK</v>
      </c>
      <c r="AP293" s="86">
        <f t="shared" si="100"/>
        <v>24</v>
      </c>
      <c r="AQ293" s="92">
        <f t="shared" si="101"/>
        <v>0.02</v>
      </c>
      <c r="AR293" s="80" t="str">
        <f t="shared" si="102"/>
        <v>OK</v>
      </c>
      <c r="AS293" s="86">
        <f t="shared" si="103"/>
        <v>25</v>
      </c>
      <c r="AT293" s="92">
        <f t="shared" si="104"/>
        <v>2.1000000000000001E-2</v>
      </c>
      <c r="AU293" s="93" t="str">
        <f t="shared" si="105"/>
        <v>OK</v>
      </c>
      <c r="AV293" s="86">
        <f t="shared" si="89"/>
        <v>0</v>
      </c>
      <c r="AW293" s="92" t="e" vm="2">
        <f t="shared" si="90"/>
        <v>#VALUE!</v>
      </c>
      <c r="AX293" s="94" t="e" vm="2">
        <f t="shared" si="91"/>
        <v>#VALUE!</v>
      </c>
      <c r="AY293" s="79"/>
      <c r="AZ293" s="80"/>
      <c r="BA293" s="84">
        <f t="shared" si="92"/>
        <v>0</v>
      </c>
      <c r="BB293" s="95">
        <f t="shared" si="93"/>
        <v>1</v>
      </c>
      <c r="BC293" s="96" t="e">
        <f>SUMIF(#REF!,#REF!, BB20:BB333)</f>
        <v>#REF!</v>
      </c>
      <c r="BD293" s="96">
        <f t="shared" si="94"/>
        <v>1</v>
      </c>
      <c r="BE293" s="96" t="e">
        <f>SUMIF(#REF!,#REF!, BD20:BD333)</f>
        <v>#REF!</v>
      </c>
      <c r="BF293" s="96">
        <f t="shared" si="95"/>
        <v>0</v>
      </c>
      <c r="BG293" s="96" t="e">
        <f>SUMIF(#REF!,#REF!, BF20:BF333)</f>
        <v>#REF!</v>
      </c>
      <c r="BH293" s="96" t="e" vm="2">
        <f t="shared" si="96"/>
        <v>#VALUE!</v>
      </c>
      <c r="BI293" s="97">
        <f>SUMIF(B20:B333, B293, BH20:BH333)</f>
        <v>0</v>
      </c>
      <c r="BJ293" s="98"/>
      <c r="BK293" s="99"/>
      <c r="BL293" s="100"/>
      <c r="BM293" s="100"/>
      <c r="BN293" s="100"/>
      <c r="BO293" s="100"/>
      <c r="BP293" s="100"/>
      <c r="BQ293" s="100"/>
      <c r="BR293" s="100"/>
      <c r="BS293" s="100"/>
      <c r="BT293" s="100"/>
      <c r="BU293" s="100"/>
      <c r="BV293" s="100"/>
      <c r="BW293" s="100"/>
      <c r="BX293" s="100"/>
      <c r="BY293" s="100"/>
      <c r="BZ293" s="100"/>
      <c r="CA293" s="100"/>
      <c r="CB293" s="100"/>
      <c r="CC293" s="100"/>
      <c r="CD293" s="101"/>
    </row>
    <row r="294" spans="1:82" x14ac:dyDescent="0.25">
      <c r="A294" s="102" t="s">
        <v>570</v>
      </c>
      <c r="B294" s="103"/>
      <c r="C294" s="104" t="s">
        <v>278</v>
      </c>
      <c r="D294" s="104" t="s">
        <v>103</v>
      </c>
      <c r="E294" s="105" t="s">
        <v>291</v>
      </c>
      <c r="F294" s="106" t="s">
        <v>104</v>
      </c>
      <c r="G294" s="107"/>
      <c r="H294" s="108" t="s">
        <v>104</v>
      </c>
      <c r="I294" s="106" t="s">
        <v>5</v>
      </c>
      <c r="J294" s="107" t="s">
        <v>5</v>
      </c>
      <c r="K294" s="109"/>
      <c r="L294" s="110"/>
      <c r="M294" s="111"/>
      <c r="N294" s="112">
        <v>10200</v>
      </c>
      <c r="O294" s="113">
        <v>0</v>
      </c>
      <c r="P294" s="113">
        <v>10418</v>
      </c>
      <c r="Q294" s="114"/>
      <c r="R294" s="193">
        <v>0.09</v>
      </c>
      <c r="S294" s="112">
        <v>918</v>
      </c>
      <c r="T294" s="113">
        <v>0</v>
      </c>
      <c r="U294" s="113">
        <v>938</v>
      </c>
      <c r="V294" s="114">
        <f t="shared" si="86"/>
        <v>0</v>
      </c>
      <c r="W294" s="116"/>
      <c r="X294" s="117"/>
      <c r="Y294" s="118" t="s">
        <v>80</v>
      </c>
      <c r="Z294" s="107" t="str">
        <f>'[2]Tier 1'!V294</f>
        <v>D</v>
      </c>
      <c r="AA294" s="107"/>
      <c r="AB294" s="107"/>
      <c r="AC294" s="107"/>
      <c r="AD294" s="108"/>
      <c r="AE294" s="112">
        <f>'[2]Tier 1'!W294</f>
        <v>1197</v>
      </c>
      <c r="AF294" s="113"/>
      <c r="AG294" s="113">
        <f>'[2]Tier 1'!X294</f>
        <v>1197</v>
      </c>
      <c r="AH294" s="113"/>
      <c r="AI294" s="113">
        <f>'[2]Tier 1'!Y294</f>
        <v>1197</v>
      </c>
      <c r="AJ294" s="113">
        <f t="shared" si="87"/>
        <v>1077.3</v>
      </c>
      <c r="AK294" s="113" t="e" vm="1">
        <f>VLOOKUP(A294,[1]_ScenarioData!$B$2:$FF$9999,-1,FALSE)</f>
        <v>#VALUE!</v>
      </c>
      <c r="AL294" s="114" t="e" vm="2">
        <f t="shared" si="88"/>
        <v>#VALUE!</v>
      </c>
      <c r="AM294" s="112">
        <f t="shared" si="97"/>
        <v>918</v>
      </c>
      <c r="AN294" s="119">
        <f t="shared" si="98"/>
        <v>0.76700000000000002</v>
      </c>
      <c r="AO294" s="107" t="str">
        <f t="shared" si="99"/>
        <v>OK</v>
      </c>
      <c r="AP294" s="113">
        <f t="shared" si="100"/>
        <v>0</v>
      </c>
      <c r="AQ294" s="119">
        <f t="shared" si="101"/>
        <v>0</v>
      </c>
      <c r="AR294" s="107" t="str">
        <f t="shared" si="102"/>
        <v>OK</v>
      </c>
      <c r="AS294" s="113">
        <f t="shared" si="103"/>
        <v>938</v>
      </c>
      <c r="AT294" s="119">
        <f t="shared" si="104"/>
        <v>0.78400000000000003</v>
      </c>
      <c r="AU294" s="120" t="str">
        <f t="shared" si="105"/>
        <v>OK</v>
      </c>
      <c r="AV294" s="113">
        <f t="shared" si="89"/>
        <v>0</v>
      </c>
      <c r="AW294" s="119" t="e" vm="2">
        <f t="shared" si="90"/>
        <v>#VALUE!</v>
      </c>
      <c r="AX294" s="121" t="e" vm="2">
        <f t="shared" si="91"/>
        <v>#VALUE!</v>
      </c>
      <c r="AY294" s="106"/>
      <c r="AZ294" s="107"/>
      <c r="BA294" s="111">
        <f t="shared" si="92"/>
        <v>0</v>
      </c>
      <c r="BB294" s="122">
        <f t="shared" si="93"/>
        <v>1</v>
      </c>
      <c r="BC294" s="123" t="e">
        <f>SUMIF(#REF!,#REF!, BB20:BB333)</f>
        <v>#REF!</v>
      </c>
      <c r="BD294" s="123">
        <f t="shared" si="94"/>
        <v>0</v>
      </c>
      <c r="BE294" s="123" t="e">
        <f>SUMIF(#REF!,#REF!, BD20:BD333)</f>
        <v>#REF!</v>
      </c>
      <c r="BF294" s="123">
        <f t="shared" si="95"/>
        <v>0</v>
      </c>
      <c r="BG294" s="123" t="e">
        <f>SUMIF(#REF!,#REF!, BF20:BF333)</f>
        <v>#REF!</v>
      </c>
      <c r="BH294" s="123" t="e" vm="2">
        <f t="shared" si="96"/>
        <v>#VALUE!</v>
      </c>
      <c r="BI294" s="124">
        <f>SUMIF(B20:B333, B294, BH20:BH333)</f>
        <v>0</v>
      </c>
      <c r="BJ294" s="125"/>
      <c r="BK294" s="99"/>
      <c r="BL294" s="100"/>
      <c r="BM294" s="100"/>
      <c r="BN294" s="100"/>
      <c r="BO294" s="100"/>
      <c r="BP294" s="100"/>
      <c r="BQ294" s="100"/>
      <c r="BR294" s="100"/>
      <c r="BS294" s="100"/>
      <c r="BT294" s="100"/>
      <c r="BU294" s="100"/>
      <c r="BV294" s="100"/>
      <c r="BW294" s="100"/>
      <c r="BX294" s="100"/>
      <c r="BY294" s="100"/>
      <c r="BZ294" s="100"/>
      <c r="CA294" s="100"/>
      <c r="CB294" s="100"/>
      <c r="CC294" s="100"/>
      <c r="CD294" s="101"/>
    </row>
    <row r="295" spans="1:82" x14ac:dyDescent="0.25">
      <c r="A295" s="75" t="s">
        <v>571</v>
      </c>
      <c r="B295" s="76"/>
      <c r="C295" s="77" t="s">
        <v>278</v>
      </c>
      <c r="D295" s="77" t="s">
        <v>291</v>
      </c>
      <c r="E295" s="78" t="s">
        <v>111</v>
      </c>
      <c r="F295" s="79" t="s">
        <v>104</v>
      </c>
      <c r="G295" s="80"/>
      <c r="H295" s="81" t="s">
        <v>104</v>
      </c>
      <c r="I295" s="79" t="s">
        <v>5</v>
      </c>
      <c r="J295" s="80" t="s">
        <v>5</v>
      </c>
      <c r="K295" s="82"/>
      <c r="L295" s="83"/>
      <c r="M295" s="84"/>
      <c r="N295" s="85">
        <v>10200</v>
      </c>
      <c r="O295" s="86">
        <v>10824</v>
      </c>
      <c r="P295" s="86">
        <v>10418</v>
      </c>
      <c r="Q295" s="87"/>
      <c r="R295" s="192">
        <v>0.09</v>
      </c>
      <c r="S295" s="85">
        <v>918</v>
      </c>
      <c r="T295" s="86">
        <v>974</v>
      </c>
      <c r="U295" s="86">
        <v>938</v>
      </c>
      <c r="V295" s="87">
        <f t="shared" si="86"/>
        <v>0</v>
      </c>
      <c r="W295" s="89"/>
      <c r="X295" s="90"/>
      <c r="Y295" s="91" t="s">
        <v>80</v>
      </c>
      <c r="Z295" s="80" t="str">
        <f>'[2]Tier 1'!V295</f>
        <v>D</v>
      </c>
      <c r="AA295" s="80"/>
      <c r="AB295" s="80"/>
      <c r="AC295" s="80"/>
      <c r="AD295" s="81"/>
      <c r="AE295" s="85">
        <f>'[2]Tier 1'!W295</f>
        <v>958</v>
      </c>
      <c r="AF295" s="86"/>
      <c r="AG295" s="86">
        <f>'[2]Tier 1'!X295</f>
        <v>958</v>
      </c>
      <c r="AH295" s="86"/>
      <c r="AI295" s="86">
        <f>'[2]Tier 1'!Y295</f>
        <v>958</v>
      </c>
      <c r="AJ295" s="86">
        <f t="shared" si="87"/>
        <v>862.2</v>
      </c>
      <c r="AK295" s="86" t="e" vm="1">
        <f>VLOOKUP(A295,[1]_ScenarioData!$B$2:$FF$9999,-1,FALSE)</f>
        <v>#VALUE!</v>
      </c>
      <c r="AL295" s="87" t="e" vm="2">
        <f t="shared" si="88"/>
        <v>#VALUE!</v>
      </c>
      <c r="AM295" s="85">
        <f t="shared" si="97"/>
        <v>918</v>
      </c>
      <c r="AN295" s="92">
        <f t="shared" si="98"/>
        <v>0.95799999999999996</v>
      </c>
      <c r="AO295" s="80" t="str">
        <f t="shared" si="99"/>
        <v>OK</v>
      </c>
      <c r="AP295" s="86">
        <f t="shared" si="100"/>
        <v>974</v>
      </c>
      <c r="AQ295" s="92">
        <f t="shared" si="101"/>
        <v>1.0169999999999999</v>
      </c>
      <c r="AR295" s="80" t="str">
        <f t="shared" si="102"/>
        <v>OK</v>
      </c>
      <c r="AS295" s="86">
        <f t="shared" si="103"/>
        <v>938</v>
      </c>
      <c r="AT295" s="92">
        <f t="shared" si="104"/>
        <v>0.97899999999999998</v>
      </c>
      <c r="AU295" s="93" t="str">
        <f t="shared" si="105"/>
        <v>OK</v>
      </c>
      <c r="AV295" s="86">
        <f t="shared" si="89"/>
        <v>0</v>
      </c>
      <c r="AW295" s="92" t="e" vm="2">
        <f t="shared" si="90"/>
        <v>#VALUE!</v>
      </c>
      <c r="AX295" s="94" t="e" vm="2">
        <f t="shared" si="91"/>
        <v>#VALUE!</v>
      </c>
      <c r="AY295" s="79"/>
      <c r="AZ295" s="80"/>
      <c r="BA295" s="84">
        <f t="shared" si="92"/>
        <v>0</v>
      </c>
      <c r="BB295" s="95">
        <f t="shared" si="93"/>
        <v>1</v>
      </c>
      <c r="BC295" s="96" t="e">
        <f>SUMIF(#REF!,#REF!, BB20:BB333)</f>
        <v>#REF!</v>
      </c>
      <c r="BD295" s="96">
        <f t="shared" si="94"/>
        <v>1</v>
      </c>
      <c r="BE295" s="96" t="e">
        <f>SUMIF(#REF!,#REF!, BD20:BD333)</f>
        <v>#REF!</v>
      </c>
      <c r="BF295" s="96">
        <f t="shared" si="95"/>
        <v>1</v>
      </c>
      <c r="BG295" s="96" t="e">
        <f>SUMIF(#REF!,#REF!, BF20:BF333)</f>
        <v>#REF!</v>
      </c>
      <c r="BH295" s="96" t="e" vm="2">
        <f t="shared" si="96"/>
        <v>#VALUE!</v>
      </c>
      <c r="BI295" s="97">
        <f>SUMIF(B20:B333, B295, BH20:BH333)</f>
        <v>0</v>
      </c>
      <c r="BJ295" s="98"/>
      <c r="BK295" s="99"/>
      <c r="BL295" s="100"/>
      <c r="BM295" s="100"/>
      <c r="BN295" s="100"/>
      <c r="BO295" s="100"/>
      <c r="BP295" s="100"/>
      <c r="BQ295" s="100"/>
      <c r="BR295" s="100"/>
      <c r="BS295" s="100"/>
      <c r="BT295" s="100"/>
      <c r="BU295" s="100"/>
      <c r="BV295" s="100"/>
      <c r="BW295" s="100"/>
      <c r="BX295" s="100"/>
      <c r="BY295" s="100"/>
      <c r="BZ295" s="100"/>
      <c r="CA295" s="100"/>
      <c r="CB295" s="100"/>
      <c r="CC295" s="100"/>
      <c r="CD295" s="101"/>
    </row>
    <row r="296" spans="1:82" x14ac:dyDescent="0.25">
      <c r="A296" s="102" t="s">
        <v>572</v>
      </c>
      <c r="B296" s="103"/>
      <c r="C296" s="104" t="s">
        <v>278</v>
      </c>
      <c r="D296" s="104" t="s">
        <v>111</v>
      </c>
      <c r="E296" s="105" t="s">
        <v>150</v>
      </c>
      <c r="F296" s="106" t="s">
        <v>104</v>
      </c>
      <c r="G296" s="107"/>
      <c r="H296" s="108" t="s">
        <v>245</v>
      </c>
      <c r="I296" s="106" t="s">
        <v>5</v>
      </c>
      <c r="J296" s="107" t="s">
        <v>5</v>
      </c>
      <c r="K296" s="109"/>
      <c r="L296" s="110"/>
      <c r="M296" s="111"/>
      <c r="N296" s="112">
        <v>10200</v>
      </c>
      <c r="O296" s="113">
        <v>10824</v>
      </c>
      <c r="P296" s="113">
        <v>10418</v>
      </c>
      <c r="Q296" s="114"/>
      <c r="R296" s="193">
        <v>0.09</v>
      </c>
      <c r="S296" s="112">
        <v>918</v>
      </c>
      <c r="T296" s="113">
        <v>974</v>
      </c>
      <c r="U296" s="113">
        <v>938</v>
      </c>
      <c r="V296" s="114">
        <f t="shared" si="86"/>
        <v>0</v>
      </c>
      <c r="W296" s="116"/>
      <c r="X296" s="117"/>
      <c r="Y296" s="118" t="s">
        <v>80</v>
      </c>
      <c r="Z296" s="107" t="str">
        <f>'[2]Tier 1'!V296</f>
        <v>D</v>
      </c>
      <c r="AA296" s="107"/>
      <c r="AB296" s="107"/>
      <c r="AC296" s="107"/>
      <c r="AD296" s="108"/>
      <c r="AE296" s="112">
        <f>'[2]Tier 1'!W296</f>
        <v>958</v>
      </c>
      <c r="AF296" s="113"/>
      <c r="AG296" s="113">
        <f>'[2]Tier 1'!X296</f>
        <v>958</v>
      </c>
      <c r="AH296" s="113"/>
      <c r="AI296" s="113">
        <f>'[2]Tier 1'!Y296</f>
        <v>958</v>
      </c>
      <c r="AJ296" s="113">
        <f t="shared" si="87"/>
        <v>862.2</v>
      </c>
      <c r="AK296" s="113" t="e" vm="1">
        <f>VLOOKUP(A296,[1]_ScenarioData!$B$2:$FF$9999,-1,FALSE)</f>
        <v>#VALUE!</v>
      </c>
      <c r="AL296" s="114" t="e" vm="2">
        <f t="shared" si="88"/>
        <v>#VALUE!</v>
      </c>
      <c r="AM296" s="112">
        <f t="shared" si="97"/>
        <v>918</v>
      </c>
      <c r="AN296" s="119">
        <f t="shared" si="98"/>
        <v>0.95799999999999996</v>
      </c>
      <c r="AO296" s="107" t="str">
        <f t="shared" si="99"/>
        <v>OK</v>
      </c>
      <c r="AP296" s="113">
        <f t="shared" si="100"/>
        <v>974</v>
      </c>
      <c r="AQ296" s="119">
        <f t="shared" si="101"/>
        <v>1.0169999999999999</v>
      </c>
      <c r="AR296" s="107" t="str">
        <f t="shared" si="102"/>
        <v>OK</v>
      </c>
      <c r="AS296" s="113">
        <f t="shared" si="103"/>
        <v>938</v>
      </c>
      <c r="AT296" s="119">
        <f t="shared" si="104"/>
        <v>0.97899999999999998</v>
      </c>
      <c r="AU296" s="120" t="str">
        <f t="shared" si="105"/>
        <v>OK</v>
      </c>
      <c r="AV296" s="113">
        <f t="shared" si="89"/>
        <v>0</v>
      </c>
      <c r="AW296" s="119" t="e" vm="2">
        <f t="shared" si="90"/>
        <v>#VALUE!</v>
      </c>
      <c r="AX296" s="121" t="e" vm="2">
        <f t="shared" si="91"/>
        <v>#VALUE!</v>
      </c>
      <c r="AY296" s="106"/>
      <c r="AZ296" s="107"/>
      <c r="BA296" s="111">
        <f t="shared" si="92"/>
        <v>0</v>
      </c>
      <c r="BB296" s="122">
        <f t="shared" si="93"/>
        <v>1</v>
      </c>
      <c r="BC296" s="123" t="e">
        <f>SUMIF(#REF!,#REF!, BB20:BB333)</f>
        <v>#REF!</v>
      </c>
      <c r="BD296" s="123">
        <f t="shared" si="94"/>
        <v>1</v>
      </c>
      <c r="BE296" s="123" t="e">
        <f>SUMIF(#REF!,#REF!, BD20:BD333)</f>
        <v>#REF!</v>
      </c>
      <c r="BF296" s="123">
        <f t="shared" si="95"/>
        <v>1</v>
      </c>
      <c r="BG296" s="123" t="e">
        <f>SUMIF(#REF!,#REF!, BF20:BF333)</f>
        <v>#REF!</v>
      </c>
      <c r="BH296" s="123" t="e" vm="2">
        <f t="shared" si="96"/>
        <v>#VALUE!</v>
      </c>
      <c r="BI296" s="124">
        <f>SUMIF(B20:B333, B296, BH20:BH333)</f>
        <v>0</v>
      </c>
      <c r="BJ296" s="125"/>
      <c r="BK296" s="99"/>
      <c r="BL296" s="100"/>
      <c r="BM296" s="100"/>
      <c r="BN296" s="100"/>
      <c r="BO296" s="100"/>
      <c r="BP296" s="100"/>
      <c r="BQ296" s="100"/>
      <c r="BR296" s="100"/>
      <c r="BS296" s="100"/>
      <c r="BT296" s="100"/>
      <c r="BU296" s="100"/>
      <c r="BV296" s="100"/>
      <c r="BW296" s="100"/>
      <c r="BX296" s="100"/>
      <c r="BY296" s="100"/>
      <c r="BZ296" s="100"/>
      <c r="CA296" s="100"/>
      <c r="CB296" s="100"/>
      <c r="CC296" s="100"/>
      <c r="CD296" s="101"/>
    </row>
    <row r="297" spans="1:82" x14ac:dyDescent="0.25">
      <c r="A297" s="75" t="s">
        <v>573</v>
      </c>
      <c r="B297" s="76"/>
      <c r="C297" s="77" t="s">
        <v>278</v>
      </c>
      <c r="D297" s="77" t="s">
        <v>150</v>
      </c>
      <c r="E297" s="78" t="s">
        <v>200</v>
      </c>
      <c r="F297" s="79" t="s">
        <v>104</v>
      </c>
      <c r="G297" s="80"/>
      <c r="H297" s="81" t="s">
        <v>104</v>
      </c>
      <c r="I297" s="79" t="s">
        <v>5</v>
      </c>
      <c r="J297" s="80" t="s">
        <v>5</v>
      </c>
      <c r="K297" s="82"/>
      <c r="L297" s="83"/>
      <c r="M297" s="84"/>
      <c r="N297" s="85">
        <v>10200</v>
      </c>
      <c r="O297" s="86">
        <v>10824</v>
      </c>
      <c r="P297" s="86">
        <v>10418</v>
      </c>
      <c r="Q297" s="87"/>
      <c r="R297" s="192">
        <v>0.09</v>
      </c>
      <c r="S297" s="85">
        <v>918</v>
      </c>
      <c r="T297" s="86">
        <v>974</v>
      </c>
      <c r="U297" s="86">
        <v>938</v>
      </c>
      <c r="V297" s="87">
        <f t="shared" si="86"/>
        <v>0</v>
      </c>
      <c r="W297" s="89"/>
      <c r="X297" s="90"/>
      <c r="Y297" s="91" t="s">
        <v>80</v>
      </c>
      <c r="Z297" s="80" t="str">
        <f>'[2]Tier 1'!V297</f>
        <v>D</v>
      </c>
      <c r="AA297" s="80"/>
      <c r="AB297" s="80"/>
      <c r="AC297" s="80"/>
      <c r="AD297" s="81"/>
      <c r="AE297" s="85">
        <f>'[2]Tier 1'!W297</f>
        <v>958</v>
      </c>
      <c r="AF297" s="86"/>
      <c r="AG297" s="86">
        <f>'[2]Tier 1'!X297</f>
        <v>958</v>
      </c>
      <c r="AH297" s="86"/>
      <c r="AI297" s="86">
        <f>'[2]Tier 1'!Y297</f>
        <v>958</v>
      </c>
      <c r="AJ297" s="86">
        <f t="shared" si="87"/>
        <v>862.2</v>
      </c>
      <c r="AK297" s="86" t="e" vm="1">
        <f>VLOOKUP(A297,[1]_ScenarioData!$B$2:$FF$9999,-1,FALSE)</f>
        <v>#VALUE!</v>
      </c>
      <c r="AL297" s="87" t="e" vm="2">
        <f t="shared" si="88"/>
        <v>#VALUE!</v>
      </c>
      <c r="AM297" s="85">
        <f t="shared" si="97"/>
        <v>918</v>
      </c>
      <c r="AN297" s="92">
        <f t="shared" si="98"/>
        <v>0.95799999999999996</v>
      </c>
      <c r="AO297" s="80" t="str">
        <f t="shared" si="99"/>
        <v>OK</v>
      </c>
      <c r="AP297" s="86">
        <f t="shared" si="100"/>
        <v>974</v>
      </c>
      <c r="AQ297" s="92">
        <f t="shared" si="101"/>
        <v>1.0169999999999999</v>
      </c>
      <c r="AR297" s="80" t="str">
        <f t="shared" si="102"/>
        <v>OK</v>
      </c>
      <c r="AS297" s="86">
        <f t="shared" si="103"/>
        <v>938</v>
      </c>
      <c r="AT297" s="92">
        <f t="shared" si="104"/>
        <v>0.97899999999999998</v>
      </c>
      <c r="AU297" s="93" t="str">
        <f t="shared" si="105"/>
        <v>OK</v>
      </c>
      <c r="AV297" s="86">
        <f t="shared" si="89"/>
        <v>0</v>
      </c>
      <c r="AW297" s="92" t="e" vm="2">
        <f t="shared" si="90"/>
        <v>#VALUE!</v>
      </c>
      <c r="AX297" s="94" t="e" vm="2">
        <f t="shared" si="91"/>
        <v>#VALUE!</v>
      </c>
      <c r="AY297" s="79"/>
      <c r="AZ297" s="80"/>
      <c r="BA297" s="84">
        <f t="shared" si="92"/>
        <v>0</v>
      </c>
      <c r="BB297" s="95">
        <f t="shared" si="93"/>
        <v>1</v>
      </c>
      <c r="BC297" s="96" t="e">
        <f>SUMIF(#REF!,#REF!, BB20:BB333)</f>
        <v>#REF!</v>
      </c>
      <c r="BD297" s="96">
        <f t="shared" si="94"/>
        <v>1</v>
      </c>
      <c r="BE297" s="96" t="e">
        <f>SUMIF(#REF!,#REF!, BD20:BD333)</f>
        <v>#REF!</v>
      </c>
      <c r="BF297" s="96">
        <f t="shared" si="95"/>
        <v>1</v>
      </c>
      <c r="BG297" s="96" t="e">
        <f>SUMIF(#REF!,#REF!, BF20:BF333)</f>
        <v>#REF!</v>
      </c>
      <c r="BH297" s="96" t="e" vm="2">
        <f t="shared" si="96"/>
        <v>#VALUE!</v>
      </c>
      <c r="BI297" s="97">
        <f>SUMIF(B20:B333, B297, BH20:BH333)</f>
        <v>0</v>
      </c>
      <c r="BJ297" s="98"/>
      <c r="BK297" s="99"/>
      <c r="BL297" s="100"/>
      <c r="BM297" s="100"/>
      <c r="BN297" s="100"/>
      <c r="BO297" s="100"/>
      <c r="BP297" s="100"/>
      <c r="BQ297" s="100"/>
      <c r="BR297" s="100"/>
      <c r="BS297" s="100"/>
      <c r="BT297" s="100"/>
      <c r="BU297" s="100"/>
      <c r="BV297" s="100"/>
      <c r="BW297" s="100"/>
      <c r="BX297" s="100"/>
      <c r="BY297" s="100"/>
      <c r="BZ297" s="100"/>
      <c r="CA297" s="100"/>
      <c r="CB297" s="100"/>
      <c r="CC297" s="100"/>
      <c r="CD297" s="101"/>
    </row>
    <row r="298" spans="1:82" x14ac:dyDescent="0.25">
      <c r="A298" s="102" t="s">
        <v>574</v>
      </c>
      <c r="B298" s="103"/>
      <c r="C298" s="104" t="s">
        <v>162</v>
      </c>
      <c r="D298" s="104" t="s">
        <v>200</v>
      </c>
      <c r="E298" s="105" t="s">
        <v>160</v>
      </c>
      <c r="F298" s="106" t="s">
        <v>104</v>
      </c>
      <c r="G298" s="107"/>
      <c r="H298" s="108" t="s">
        <v>104</v>
      </c>
      <c r="I298" s="106" t="s">
        <v>5</v>
      </c>
      <c r="J298" s="107" t="s">
        <v>5</v>
      </c>
      <c r="K298" s="109"/>
      <c r="L298" s="110"/>
      <c r="M298" s="111"/>
      <c r="N298" s="112">
        <v>4218</v>
      </c>
      <c r="O298" s="113">
        <v>4476</v>
      </c>
      <c r="P298" s="113">
        <v>4657</v>
      </c>
      <c r="Q298" s="114"/>
      <c r="R298" s="193">
        <v>0.09</v>
      </c>
      <c r="S298" s="112">
        <v>380</v>
      </c>
      <c r="T298" s="113">
        <v>403</v>
      </c>
      <c r="U298" s="113">
        <v>0</v>
      </c>
      <c r="V298" s="114">
        <f t="shared" si="86"/>
        <v>0</v>
      </c>
      <c r="W298" s="116"/>
      <c r="X298" s="117"/>
      <c r="Y298" s="118" t="s">
        <v>80</v>
      </c>
      <c r="Z298" s="107" t="str">
        <f>'[2]Tier 1'!V298</f>
        <v>D</v>
      </c>
      <c r="AA298" s="107"/>
      <c r="AB298" s="107"/>
      <c r="AC298" s="107"/>
      <c r="AD298" s="108"/>
      <c r="AE298" s="112">
        <f>'[2]Tier 1'!W298</f>
        <v>1962</v>
      </c>
      <c r="AF298" s="113"/>
      <c r="AG298" s="113">
        <f>'[2]Tier 1'!X298</f>
        <v>1962</v>
      </c>
      <c r="AH298" s="113"/>
      <c r="AI298" s="113">
        <f>'[2]Tier 1'!Y298</f>
        <v>0</v>
      </c>
      <c r="AJ298" s="113">
        <f t="shared" si="87"/>
        <v>0</v>
      </c>
      <c r="AK298" s="113" t="e" vm="1">
        <f>VLOOKUP(A298,[1]_ScenarioData!$B$2:$FF$9999,-1,FALSE)</f>
        <v>#VALUE!</v>
      </c>
      <c r="AL298" s="114" t="e" vm="2">
        <f t="shared" si="88"/>
        <v>#VALUE!</v>
      </c>
      <c r="AM298" s="112">
        <f t="shared" si="97"/>
        <v>380</v>
      </c>
      <c r="AN298" s="119">
        <f t="shared" si="98"/>
        <v>0.19400000000000001</v>
      </c>
      <c r="AO298" s="107" t="str">
        <f t="shared" si="99"/>
        <v>OK</v>
      </c>
      <c r="AP298" s="113">
        <f t="shared" si="100"/>
        <v>403</v>
      </c>
      <c r="AQ298" s="119">
        <f t="shared" si="101"/>
        <v>0.20499999999999999</v>
      </c>
      <c r="AR298" s="107" t="str">
        <f t="shared" si="102"/>
        <v>OK</v>
      </c>
      <c r="AS298" s="113">
        <f t="shared" si="103"/>
        <v>0</v>
      </c>
      <c r="AT298" s="119">
        <f t="shared" si="104"/>
        <v>0</v>
      </c>
      <c r="AU298" s="120" t="str">
        <f t="shared" si="105"/>
        <v>OK</v>
      </c>
      <c r="AV298" s="113">
        <f t="shared" si="89"/>
        <v>0</v>
      </c>
      <c r="AW298" s="119" t="e" vm="2">
        <f t="shared" si="90"/>
        <v>#VALUE!</v>
      </c>
      <c r="AX298" s="121" t="e" vm="2">
        <f t="shared" si="91"/>
        <v>#VALUE!</v>
      </c>
      <c r="AY298" s="106"/>
      <c r="AZ298" s="107"/>
      <c r="BA298" s="111">
        <f t="shared" si="92"/>
        <v>0</v>
      </c>
      <c r="BB298" s="122">
        <f t="shared" si="93"/>
        <v>1</v>
      </c>
      <c r="BC298" s="123" t="e">
        <f>SUMIF(#REF!,#REF!, BB20:BB333)</f>
        <v>#REF!</v>
      </c>
      <c r="BD298" s="123">
        <f t="shared" si="94"/>
        <v>1</v>
      </c>
      <c r="BE298" s="123" t="e">
        <f>SUMIF(#REF!,#REF!, BD20:BD333)</f>
        <v>#REF!</v>
      </c>
      <c r="BF298" s="123">
        <f t="shared" si="95"/>
        <v>0</v>
      </c>
      <c r="BG298" s="123" t="e">
        <f>SUMIF(#REF!,#REF!, BF20:BF333)</f>
        <v>#REF!</v>
      </c>
      <c r="BH298" s="123" t="e" vm="2">
        <f t="shared" si="96"/>
        <v>#VALUE!</v>
      </c>
      <c r="BI298" s="124">
        <f>SUMIF(B20:B333, B298, BH20:BH333)</f>
        <v>0</v>
      </c>
      <c r="BJ298" s="125"/>
      <c r="BK298" s="99"/>
      <c r="BL298" s="100"/>
      <c r="BM298" s="100"/>
      <c r="BN298" s="100"/>
      <c r="BO298" s="100"/>
      <c r="BP298" s="100"/>
      <c r="BQ298" s="100"/>
      <c r="BR298" s="100"/>
      <c r="BS298" s="100"/>
      <c r="BT298" s="100"/>
      <c r="BU298" s="100"/>
      <c r="BV298" s="100"/>
      <c r="BW298" s="100"/>
      <c r="BX298" s="100"/>
      <c r="BY298" s="100"/>
      <c r="BZ298" s="100"/>
      <c r="CA298" s="100"/>
      <c r="CB298" s="100"/>
      <c r="CC298" s="100"/>
      <c r="CD298" s="101"/>
    </row>
    <row r="299" spans="1:82" x14ac:dyDescent="0.25">
      <c r="A299" s="75" t="s">
        <v>575</v>
      </c>
      <c r="B299" s="76"/>
      <c r="C299" s="77" t="s">
        <v>162</v>
      </c>
      <c r="D299" s="77" t="s">
        <v>160</v>
      </c>
      <c r="E299" s="78" t="s">
        <v>111</v>
      </c>
      <c r="F299" s="79" t="s">
        <v>104</v>
      </c>
      <c r="G299" s="80"/>
      <c r="H299" s="81" t="s">
        <v>104</v>
      </c>
      <c r="I299" s="79" t="s">
        <v>5</v>
      </c>
      <c r="J299" s="80" t="s">
        <v>5</v>
      </c>
      <c r="K299" s="82"/>
      <c r="L299" s="83"/>
      <c r="M299" s="84"/>
      <c r="N299" s="85">
        <v>4218</v>
      </c>
      <c r="O299" s="86">
        <v>4476</v>
      </c>
      <c r="P299" s="86">
        <v>4657</v>
      </c>
      <c r="Q299" s="87"/>
      <c r="R299" s="192">
        <v>0.09</v>
      </c>
      <c r="S299" s="85">
        <v>380</v>
      </c>
      <c r="T299" s="86">
        <v>403</v>
      </c>
      <c r="U299" s="86">
        <v>419</v>
      </c>
      <c r="V299" s="87">
        <f t="shared" si="86"/>
        <v>0</v>
      </c>
      <c r="W299" s="89"/>
      <c r="X299" s="90"/>
      <c r="Y299" s="91" t="s">
        <v>80</v>
      </c>
      <c r="Z299" s="80" t="str">
        <f>'[2]Tier 1'!V299</f>
        <v>D</v>
      </c>
      <c r="AA299" s="80"/>
      <c r="AB299" s="80"/>
      <c r="AC299" s="80"/>
      <c r="AD299" s="81"/>
      <c r="AE299" s="85">
        <f>'[2]Tier 1'!W299</f>
        <v>1962</v>
      </c>
      <c r="AF299" s="86"/>
      <c r="AG299" s="86">
        <f>'[2]Tier 1'!X299</f>
        <v>1962</v>
      </c>
      <c r="AH299" s="86"/>
      <c r="AI299" s="86">
        <f>'[2]Tier 1'!Y299</f>
        <v>1962</v>
      </c>
      <c r="AJ299" s="86">
        <f t="shared" si="87"/>
        <v>1765.8</v>
      </c>
      <c r="AK299" s="86" t="e" vm="1">
        <f>VLOOKUP(A299,[1]_ScenarioData!$B$2:$FF$9999,-1,FALSE)</f>
        <v>#VALUE!</v>
      </c>
      <c r="AL299" s="87" t="e" vm="2">
        <f t="shared" si="88"/>
        <v>#VALUE!</v>
      </c>
      <c r="AM299" s="85">
        <f t="shared" si="97"/>
        <v>380</v>
      </c>
      <c r="AN299" s="92">
        <f t="shared" si="98"/>
        <v>0.19400000000000001</v>
      </c>
      <c r="AO299" s="80" t="str">
        <f t="shared" si="99"/>
        <v>OK</v>
      </c>
      <c r="AP299" s="86">
        <f t="shared" si="100"/>
        <v>403</v>
      </c>
      <c r="AQ299" s="92">
        <f t="shared" si="101"/>
        <v>0.20499999999999999</v>
      </c>
      <c r="AR299" s="80" t="str">
        <f t="shared" si="102"/>
        <v>OK</v>
      </c>
      <c r="AS299" s="86">
        <f t="shared" si="103"/>
        <v>419</v>
      </c>
      <c r="AT299" s="92">
        <f t="shared" si="104"/>
        <v>0.214</v>
      </c>
      <c r="AU299" s="93" t="str">
        <f t="shared" si="105"/>
        <v>OK</v>
      </c>
      <c r="AV299" s="86">
        <f t="shared" si="89"/>
        <v>0</v>
      </c>
      <c r="AW299" s="92" t="e" vm="2">
        <f t="shared" si="90"/>
        <v>#VALUE!</v>
      </c>
      <c r="AX299" s="94" t="e" vm="2">
        <f t="shared" si="91"/>
        <v>#VALUE!</v>
      </c>
      <c r="AY299" s="79"/>
      <c r="AZ299" s="80"/>
      <c r="BA299" s="84">
        <f t="shared" si="92"/>
        <v>0</v>
      </c>
      <c r="BB299" s="95">
        <f t="shared" si="93"/>
        <v>1</v>
      </c>
      <c r="BC299" s="96" t="e">
        <f>SUMIF(#REF!,#REF!, BB20:BB333)</f>
        <v>#REF!</v>
      </c>
      <c r="BD299" s="96">
        <f t="shared" si="94"/>
        <v>1</v>
      </c>
      <c r="BE299" s="96" t="e">
        <f>SUMIF(#REF!,#REF!, BD20:BD333)</f>
        <v>#REF!</v>
      </c>
      <c r="BF299" s="96">
        <f t="shared" si="95"/>
        <v>0</v>
      </c>
      <c r="BG299" s="96" t="e">
        <f>SUMIF(#REF!,#REF!, BF20:BF333)</f>
        <v>#REF!</v>
      </c>
      <c r="BH299" s="96" t="e" vm="2">
        <f t="shared" si="96"/>
        <v>#VALUE!</v>
      </c>
      <c r="BI299" s="97">
        <f>SUMIF(B20:B333, B299, BH20:BH333)</f>
        <v>0</v>
      </c>
      <c r="BJ299" s="98"/>
      <c r="BK299" s="99"/>
      <c r="BL299" s="100"/>
      <c r="BM299" s="100"/>
      <c r="BN299" s="100"/>
      <c r="BO299" s="100"/>
      <c r="BP299" s="100"/>
      <c r="BQ299" s="100"/>
      <c r="BR299" s="100"/>
      <c r="BS299" s="100"/>
      <c r="BT299" s="100"/>
      <c r="BU299" s="100"/>
      <c r="BV299" s="100"/>
      <c r="BW299" s="100"/>
      <c r="BX299" s="100"/>
      <c r="BY299" s="100"/>
      <c r="BZ299" s="100"/>
      <c r="CA299" s="100"/>
      <c r="CB299" s="100"/>
      <c r="CC299" s="100"/>
      <c r="CD299" s="101"/>
    </row>
    <row r="300" spans="1:82" x14ac:dyDescent="0.25">
      <c r="A300" s="102" t="s">
        <v>576</v>
      </c>
      <c r="B300" s="103"/>
      <c r="C300" s="104" t="s">
        <v>297</v>
      </c>
      <c r="D300" s="104" t="s">
        <v>150</v>
      </c>
      <c r="E300" s="105" t="s">
        <v>152</v>
      </c>
      <c r="F300" s="106" t="s">
        <v>104</v>
      </c>
      <c r="G300" s="107"/>
      <c r="H300" s="108" t="s">
        <v>104</v>
      </c>
      <c r="I300" s="106" t="s">
        <v>5</v>
      </c>
      <c r="J300" s="107" t="s">
        <v>5</v>
      </c>
      <c r="K300" s="109"/>
      <c r="L300" s="110"/>
      <c r="M300" s="111"/>
      <c r="N300" s="112">
        <v>6675</v>
      </c>
      <c r="O300" s="113">
        <v>7020</v>
      </c>
      <c r="P300" s="113">
        <v>7250</v>
      </c>
      <c r="Q300" s="114"/>
      <c r="R300" s="193">
        <v>0.09</v>
      </c>
      <c r="S300" s="112">
        <v>601</v>
      </c>
      <c r="T300" s="113">
        <v>632</v>
      </c>
      <c r="U300" s="113">
        <v>653</v>
      </c>
      <c r="V300" s="114">
        <f t="shared" si="86"/>
        <v>0</v>
      </c>
      <c r="W300" s="116"/>
      <c r="X300" s="117"/>
      <c r="Y300" s="118" t="s">
        <v>80</v>
      </c>
      <c r="Z300" s="107" t="str">
        <f>'[2]Tier 1'!V300</f>
        <v>D</v>
      </c>
      <c r="AA300" s="107"/>
      <c r="AB300" s="107"/>
      <c r="AC300" s="107"/>
      <c r="AD300" s="108"/>
      <c r="AE300" s="112">
        <f>'[2]Tier 1'!W300</f>
        <v>1440</v>
      </c>
      <c r="AF300" s="113"/>
      <c r="AG300" s="113">
        <f>'[2]Tier 1'!X300</f>
        <v>1440</v>
      </c>
      <c r="AH300" s="113"/>
      <c r="AI300" s="113">
        <f>'[2]Tier 1'!Y300</f>
        <v>1440</v>
      </c>
      <c r="AJ300" s="113">
        <f t="shared" si="87"/>
        <v>1296</v>
      </c>
      <c r="AK300" s="113" t="e" vm="1">
        <f>VLOOKUP(A300,[1]_ScenarioData!$B$2:$FF$9999,-1,FALSE)</f>
        <v>#VALUE!</v>
      </c>
      <c r="AL300" s="114" t="e" vm="2">
        <f t="shared" si="88"/>
        <v>#VALUE!</v>
      </c>
      <c r="AM300" s="112">
        <f t="shared" si="97"/>
        <v>601</v>
      </c>
      <c r="AN300" s="119">
        <f t="shared" si="98"/>
        <v>0.41699999999999998</v>
      </c>
      <c r="AO300" s="107" t="str">
        <f t="shared" si="99"/>
        <v>OK</v>
      </c>
      <c r="AP300" s="113">
        <f t="shared" si="100"/>
        <v>632</v>
      </c>
      <c r="AQ300" s="119">
        <f t="shared" si="101"/>
        <v>0.439</v>
      </c>
      <c r="AR300" s="107" t="str">
        <f t="shared" si="102"/>
        <v>OK</v>
      </c>
      <c r="AS300" s="113">
        <f t="shared" si="103"/>
        <v>653</v>
      </c>
      <c r="AT300" s="119">
        <f t="shared" si="104"/>
        <v>0.45300000000000001</v>
      </c>
      <c r="AU300" s="120" t="str">
        <f t="shared" si="105"/>
        <v>OK</v>
      </c>
      <c r="AV300" s="113">
        <f t="shared" si="89"/>
        <v>0</v>
      </c>
      <c r="AW300" s="119" t="e" vm="2">
        <f t="shared" si="90"/>
        <v>#VALUE!</v>
      </c>
      <c r="AX300" s="121" t="e" vm="2">
        <f t="shared" si="91"/>
        <v>#VALUE!</v>
      </c>
      <c r="AY300" s="106"/>
      <c r="AZ300" s="107"/>
      <c r="BA300" s="111">
        <f t="shared" si="92"/>
        <v>0</v>
      </c>
      <c r="BB300" s="122">
        <f t="shared" si="93"/>
        <v>1</v>
      </c>
      <c r="BC300" s="123" t="e">
        <f>SUMIF(#REF!,#REF!, BB20:BB333)</f>
        <v>#REF!</v>
      </c>
      <c r="BD300" s="123">
        <f t="shared" si="94"/>
        <v>1</v>
      </c>
      <c r="BE300" s="123" t="e">
        <f>SUMIF(#REF!,#REF!, BD20:BD333)</f>
        <v>#REF!</v>
      </c>
      <c r="BF300" s="123">
        <f t="shared" si="95"/>
        <v>0</v>
      </c>
      <c r="BG300" s="123" t="e">
        <f>SUMIF(#REF!,#REF!, BF20:BF333)</f>
        <v>#REF!</v>
      </c>
      <c r="BH300" s="123" t="e" vm="2">
        <f t="shared" si="96"/>
        <v>#VALUE!</v>
      </c>
      <c r="BI300" s="124">
        <f>SUMIF(B20:B333, B300, BH20:BH333)</f>
        <v>0</v>
      </c>
      <c r="BJ300" s="125"/>
      <c r="BK300" s="99"/>
      <c r="BL300" s="100"/>
      <c r="BM300" s="100"/>
      <c r="BN300" s="100"/>
      <c r="BO300" s="100"/>
      <c r="BP300" s="100"/>
      <c r="BQ300" s="100"/>
      <c r="BR300" s="100"/>
      <c r="BS300" s="100"/>
      <c r="BT300" s="100"/>
      <c r="BU300" s="100"/>
      <c r="BV300" s="100"/>
      <c r="BW300" s="100"/>
      <c r="BX300" s="100"/>
      <c r="BY300" s="100"/>
      <c r="BZ300" s="100"/>
      <c r="CA300" s="100"/>
      <c r="CB300" s="100"/>
      <c r="CC300" s="100"/>
      <c r="CD300" s="101"/>
    </row>
    <row r="301" spans="1:82" x14ac:dyDescent="0.25">
      <c r="A301" s="75" t="s">
        <v>577</v>
      </c>
      <c r="B301" s="76"/>
      <c r="C301" s="77" t="s">
        <v>319</v>
      </c>
      <c r="D301" s="77" t="s">
        <v>241</v>
      </c>
      <c r="E301" s="78" t="s">
        <v>578</v>
      </c>
      <c r="F301" s="79" t="s">
        <v>104</v>
      </c>
      <c r="G301" s="80"/>
      <c r="H301" s="81" t="s">
        <v>109</v>
      </c>
      <c r="I301" s="79" t="s">
        <v>5</v>
      </c>
      <c r="J301" s="80" t="s">
        <v>5</v>
      </c>
      <c r="K301" s="82"/>
      <c r="L301" s="83"/>
      <c r="M301" s="84"/>
      <c r="N301" s="85">
        <v>1896</v>
      </c>
      <c r="O301" s="86">
        <v>2012</v>
      </c>
      <c r="P301" s="86">
        <v>2093</v>
      </c>
      <c r="Q301" s="87"/>
      <c r="R301" s="192">
        <v>0.09</v>
      </c>
      <c r="S301" s="85">
        <v>171</v>
      </c>
      <c r="T301" s="86">
        <v>181</v>
      </c>
      <c r="U301" s="86">
        <v>188</v>
      </c>
      <c r="V301" s="87">
        <f t="shared" si="86"/>
        <v>0</v>
      </c>
      <c r="W301" s="89"/>
      <c r="X301" s="90"/>
      <c r="Y301" s="91" t="s">
        <v>80</v>
      </c>
      <c r="Z301" s="80" t="str">
        <f>'[2]Tier 1'!V301</f>
        <v>D</v>
      </c>
      <c r="AA301" s="80"/>
      <c r="AB301" s="80"/>
      <c r="AC301" s="80"/>
      <c r="AD301" s="81"/>
      <c r="AE301" s="85">
        <f>'[2]Tier 1'!W301</f>
        <v>972</v>
      </c>
      <c r="AF301" s="86"/>
      <c r="AG301" s="86">
        <f>'[2]Tier 1'!X301</f>
        <v>972</v>
      </c>
      <c r="AH301" s="86"/>
      <c r="AI301" s="86">
        <f>'[2]Tier 1'!Y301</f>
        <v>972</v>
      </c>
      <c r="AJ301" s="86">
        <f t="shared" si="87"/>
        <v>874.80000000000007</v>
      </c>
      <c r="AK301" s="86" t="e">
        <f>VLOOKUP(A301,[1]_ScenarioData!$B$2:$FF$9999,-1,FALSE)</f>
        <v>#N/A</v>
      </c>
      <c r="AL301" s="87" t="e">
        <f t="shared" si="88"/>
        <v>#N/A</v>
      </c>
      <c r="AM301" s="85">
        <f t="shared" si="97"/>
        <v>171</v>
      </c>
      <c r="AN301" s="92">
        <f t="shared" si="98"/>
        <v>0.17599999999999999</v>
      </c>
      <c r="AO301" s="80" t="str">
        <f t="shared" si="99"/>
        <v>OK</v>
      </c>
      <c r="AP301" s="86">
        <f t="shared" si="100"/>
        <v>181</v>
      </c>
      <c r="AQ301" s="92">
        <f t="shared" si="101"/>
        <v>0.186</v>
      </c>
      <c r="AR301" s="80" t="str">
        <f t="shared" si="102"/>
        <v>OK</v>
      </c>
      <c r="AS301" s="86">
        <f t="shared" si="103"/>
        <v>188</v>
      </c>
      <c r="AT301" s="92">
        <f t="shared" si="104"/>
        <v>0.193</v>
      </c>
      <c r="AU301" s="93" t="str">
        <f t="shared" si="105"/>
        <v>OK</v>
      </c>
      <c r="AV301" s="86">
        <f t="shared" si="89"/>
        <v>0</v>
      </c>
      <c r="AW301" s="92" t="e">
        <f t="shared" si="90"/>
        <v>#N/A</v>
      </c>
      <c r="AX301" s="94" t="e">
        <f t="shared" si="91"/>
        <v>#N/A</v>
      </c>
      <c r="AY301" s="79"/>
      <c r="AZ301" s="80"/>
      <c r="BA301" s="84">
        <f t="shared" si="92"/>
        <v>0</v>
      </c>
      <c r="BB301" s="95">
        <f t="shared" si="93"/>
        <v>1</v>
      </c>
      <c r="BC301" s="96" t="e">
        <f>SUMIF(#REF!,#REF!, BB20:BB333)</f>
        <v>#REF!</v>
      </c>
      <c r="BD301" s="96">
        <f t="shared" si="94"/>
        <v>1</v>
      </c>
      <c r="BE301" s="96" t="e">
        <f>SUMIF(#REF!,#REF!, BD20:BD333)</f>
        <v>#REF!</v>
      </c>
      <c r="BF301" s="96">
        <f t="shared" si="95"/>
        <v>0</v>
      </c>
      <c r="BG301" s="96" t="e">
        <f>SUMIF(#REF!,#REF!, BF20:BF333)</f>
        <v>#REF!</v>
      </c>
      <c r="BH301" s="96" t="e">
        <f t="shared" si="96"/>
        <v>#N/A</v>
      </c>
      <c r="BI301" s="97">
        <f>SUMIF(B20:B333, B301, BH20:BH333)</f>
        <v>0</v>
      </c>
      <c r="BJ301" s="98"/>
      <c r="BK301" s="99"/>
      <c r="BL301" s="100"/>
      <c r="BM301" s="100"/>
      <c r="BN301" s="100"/>
      <c r="BO301" s="100"/>
      <c r="BP301" s="100"/>
      <c r="BQ301" s="100"/>
      <c r="BR301" s="100"/>
      <c r="BS301" s="100"/>
      <c r="BT301" s="100"/>
      <c r="BU301" s="100"/>
      <c r="BV301" s="100"/>
      <c r="BW301" s="100"/>
      <c r="BX301" s="100"/>
      <c r="BY301" s="100"/>
      <c r="BZ301" s="100"/>
      <c r="CA301" s="100"/>
      <c r="CB301" s="100"/>
      <c r="CC301" s="100"/>
      <c r="CD301" s="101"/>
    </row>
    <row r="302" spans="1:82" x14ac:dyDescent="0.25">
      <c r="A302" s="102" t="s">
        <v>579</v>
      </c>
      <c r="B302" s="103"/>
      <c r="C302" s="104" t="s">
        <v>319</v>
      </c>
      <c r="D302" s="104" t="s">
        <v>578</v>
      </c>
      <c r="E302" s="105" t="s">
        <v>103</v>
      </c>
      <c r="F302" s="106" t="s">
        <v>109</v>
      </c>
      <c r="G302" s="107"/>
      <c r="H302" s="108" t="s">
        <v>104</v>
      </c>
      <c r="I302" s="106" t="s">
        <v>5</v>
      </c>
      <c r="J302" s="107" t="s">
        <v>5</v>
      </c>
      <c r="K302" s="109"/>
      <c r="L302" s="110"/>
      <c r="M302" s="111"/>
      <c r="N302" s="112">
        <v>1896</v>
      </c>
      <c r="O302" s="113">
        <v>2012</v>
      </c>
      <c r="P302" s="113">
        <v>2093</v>
      </c>
      <c r="Q302" s="114"/>
      <c r="R302" s="193">
        <v>0.09</v>
      </c>
      <c r="S302" s="112">
        <v>171</v>
      </c>
      <c r="T302" s="113">
        <v>181</v>
      </c>
      <c r="U302" s="113">
        <v>188</v>
      </c>
      <c r="V302" s="114">
        <f t="shared" si="86"/>
        <v>0</v>
      </c>
      <c r="W302" s="116"/>
      <c r="X302" s="117"/>
      <c r="Y302" s="118" t="s">
        <v>80</v>
      </c>
      <c r="Z302" s="107" t="str">
        <f>'[2]Tier 1'!V302</f>
        <v>D</v>
      </c>
      <c r="AA302" s="107"/>
      <c r="AB302" s="107"/>
      <c r="AC302" s="107"/>
      <c r="AD302" s="108"/>
      <c r="AE302" s="112">
        <f>'[2]Tier 1'!W302</f>
        <v>4617</v>
      </c>
      <c r="AF302" s="113"/>
      <c r="AG302" s="113">
        <f>'[2]Tier 1'!X302</f>
        <v>4617</v>
      </c>
      <c r="AH302" s="113"/>
      <c r="AI302" s="113">
        <f>'[2]Tier 1'!Y302</f>
        <v>1818</v>
      </c>
      <c r="AJ302" s="113">
        <f t="shared" si="87"/>
        <v>1636.2</v>
      </c>
      <c r="AK302" s="113" t="e">
        <f>VLOOKUP(A302,[1]_ScenarioData!$B$2:$FF$9999,-1,FALSE)</f>
        <v>#N/A</v>
      </c>
      <c r="AL302" s="114" t="e">
        <f t="shared" si="88"/>
        <v>#N/A</v>
      </c>
      <c r="AM302" s="112">
        <f t="shared" si="97"/>
        <v>171</v>
      </c>
      <c r="AN302" s="119">
        <f t="shared" si="98"/>
        <v>3.6999999999999998E-2</v>
      </c>
      <c r="AO302" s="107" t="str">
        <f t="shared" si="99"/>
        <v>OK</v>
      </c>
      <c r="AP302" s="113">
        <f t="shared" si="100"/>
        <v>181</v>
      </c>
      <c r="AQ302" s="119">
        <f t="shared" si="101"/>
        <v>3.9E-2</v>
      </c>
      <c r="AR302" s="107" t="str">
        <f t="shared" si="102"/>
        <v>OK</v>
      </c>
      <c r="AS302" s="113">
        <f t="shared" si="103"/>
        <v>188</v>
      </c>
      <c r="AT302" s="119">
        <f t="shared" si="104"/>
        <v>0.10299999999999999</v>
      </c>
      <c r="AU302" s="120" t="str">
        <f t="shared" si="105"/>
        <v>OK</v>
      </c>
      <c r="AV302" s="113">
        <f t="shared" si="89"/>
        <v>0</v>
      </c>
      <c r="AW302" s="119" t="e">
        <f t="shared" si="90"/>
        <v>#N/A</v>
      </c>
      <c r="AX302" s="121" t="e">
        <f t="shared" si="91"/>
        <v>#N/A</v>
      </c>
      <c r="AY302" s="106"/>
      <c r="AZ302" s="107"/>
      <c r="BA302" s="111">
        <f t="shared" si="92"/>
        <v>0</v>
      </c>
      <c r="BB302" s="122">
        <f t="shared" si="93"/>
        <v>1</v>
      </c>
      <c r="BC302" s="123" t="e">
        <f>SUMIF(#REF!,#REF!, BB20:BB333)</f>
        <v>#REF!</v>
      </c>
      <c r="BD302" s="123">
        <f t="shared" si="94"/>
        <v>1</v>
      </c>
      <c r="BE302" s="123" t="e">
        <f>SUMIF(#REF!,#REF!, BD20:BD333)</f>
        <v>#REF!</v>
      </c>
      <c r="BF302" s="123">
        <f t="shared" si="95"/>
        <v>0</v>
      </c>
      <c r="BG302" s="123" t="e">
        <f>SUMIF(#REF!,#REF!, BF20:BF333)</f>
        <v>#REF!</v>
      </c>
      <c r="BH302" s="123" t="e">
        <f t="shared" si="96"/>
        <v>#N/A</v>
      </c>
      <c r="BI302" s="124">
        <f>SUMIF(B20:B333, B302, BH20:BH333)</f>
        <v>0</v>
      </c>
      <c r="BJ302" s="125"/>
      <c r="BK302" s="99"/>
      <c r="BL302" s="100"/>
      <c r="BM302" s="100"/>
      <c r="BN302" s="100"/>
      <c r="BO302" s="100"/>
      <c r="BP302" s="100"/>
      <c r="BQ302" s="100"/>
      <c r="BR302" s="100"/>
      <c r="BS302" s="100"/>
      <c r="BT302" s="100"/>
      <c r="BU302" s="100"/>
      <c r="BV302" s="100"/>
      <c r="BW302" s="100"/>
      <c r="BX302" s="100"/>
      <c r="BY302" s="100"/>
      <c r="BZ302" s="100"/>
      <c r="CA302" s="100"/>
      <c r="CB302" s="100"/>
      <c r="CC302" s="100"/>
      <c r="CD302" s="101"/>
    </row>
    <row r="303" spans="1:82" x14ac:dyDescent="0.25">
      <c r="A303" s="75" t="s">
        <v>580</v>
      </c>
      <c r="B303" s="76"/>
      <c r="C303" s="77" t="s">
        <v>490</v>
      </c>
      <c r="D303" s="77" t="s">
        <v>528</v>
      </c>
      <c r="E303" s="78" t="s">
        <v>581</v>
      </c>
      <c r="F303" s="79" t="s">
        <v>104</v>
      </c>
      <c r="G303" s="80"/>
      <c r="H303" s="81" t="s">
        <v>118</v>
      </c>
      <c r="I303" s="79" t="s">
        <v>5</v>
      </c>
      <c r="J303" s="80" t="s">
        <v>5</v>
      </c>
      <c r="K303" s="82"/>
      <c r="L303" s="83"/>
      <c r="M303" s="84"/>
      <c r="N303" s="85">
        <v>5920</v>
      </c>
      <c r="O303" s="86">
        <v>6282</v>
      </c>
      <c r="P303" s="86">
        <v>6536</v>
      </c>
      <c r="Q303" s="87"/>
      <c r="R303" s="192">
        <v>0.09</v>
      </c>
      <c r="S303" s="85">
        <v>533</v>
      </c>
      <c r="T303" s="86">
        <v>565</v>
      </c>
      <c r="U303" s="86">
        <v>588</v>
      </c>
      <c r="V303" s="87">
        <f t="shared" si="86"/>
        <v>0</v>
      </c>
      <c r="W303" s="89"/>
      <c r="X303" s="90"/>
      <c r="Y303" s="91" t="s">
        <v>80</v>
      </c>
      <c r="Z303" s="80" t="str">
        <f>'[2]Tier 1'!V303</f>
        <v>D</v>
      </c>
      <c r="AA303" s="80"/>
      <c r="AB303" s="80"/>
      <c r="AC303" s="80"/>
      <c r="AD303" s="81"/>
      <c r="AE303" s="85">
        <f>'[2]Tier 1'!W303</f>
        <v>1197</v>
      </c>
      <c r="AF303" s="86"/>
      <c r="AG303" s="86">
        <f>'[2]Tier 1'!X303</f>
        <v>1197</v>
      </c>
      <c r="AH303" s="86"/>
      <c r="AI303" s="86">
        <f>'[2]Tier 1'!Y303</f>
        <v>2628</v>
      </c>
      <c r="AJ303" s="86">
        <f t="shared" si="87"/>
        <v>2365.2000000000003</v>
      </c>
      <c r="AK303" s="86" t="e" vm="1">
        <f>VLOOKUP(A303,[1]_ScenarioData!$B$2:$FF$9999,-1,FALSE)</f>
        <v>#VALUE!</v>
      </c>
      <c r="AL303" s="87" t="e" vm="2">
        <f t="shared" si="88"/>
        <v>#VALUE!</v>
      </c>
      <c r="AM303" s="85">
        <f t="shared" si="97"/>
        <v>533</v>
      </c>
      <c r="AN303" s="92">
        <f t="shared" si="98"/>
        <v>0.44500000000000001</v>
      </c>
      <c r="AO303" s="80" t="str">
        <f t="shared" si="99"/>
        <v>OK</v>
      </c>
      <c r="AP303" s="86">
        <f t="shared" si="100"/>
        <v>565</v>
      </c>
      <c r="AQ303" s="92">
        <f t="shared" si="101"/>
        <v>0.47199999999999998</v>
      </c>
      <c r="AR303" s="80" t="str">
        <f t="shared" si="102"/>
        <v>OK</v>
      </c>
      <c r="AS303" s="86">
        <f t="shared" si="103"/>
        <v>588</v>
      </c>
      <c r="AT303" s="92">
        <f t="shared" si="104"/>
        <v>0.224</v>
      </c>
      <c r="AU303" s="93" t="str">
        <f t="shared" si="105"/>
        <v>OK</v>
      </c>
      <c r="AV303" s="86">
        <f t="shared" si="89"/>
        <v>0</v>
      </c>
      <c r="AW303" s="92" t="e" vm="2">
        <f t="shared" si="90"/>
        <v>#VALUE!</v>
      </c>
      <c r="AX303" s="94" t="e" vm="2">
        <f t="shared" si="91"/>
        <v>#VALUE!</v>
      </c>
      <c r="AY303" s="79"/>
      <c r="AZ303" s="80"/>
      <c r="BA303" s="84">
        <f t="shared" si="92"/>
        <v>0</v>
      </c>
      <c r="BB303" s="95">
        <f t="shared" si="93"/>
        <v>1</v>
      </c>
      <c r="BC303" s="96" t="e">
        <f>SUMIF(#REF!,#REF!, BB20:BB333)</f>
        <v>#REF!</v>
      </c>
      <c r="BD303" s="96">
        <f t="shared" si="94"/>
        <v>1</v>
      </c>
      <c r="BE303" s="96" t="e">
        <f>SUMIF(#REF!,#REF!, BD20:BD333)</f>
        <v>#REF!</v>
      </c>
      <c r="BF303" s="96">
        <f t="shared" si="95"/>
        <v>0</v>
      </c>
      <c r="BG303" s="96" t="e">
        <f>SUMIF(#REF!,#REF!, BF20:BF333)</f>
        <v>#REF!</v>
      </c>
      <c r="BH303" s="96" t="e" vm="2">
        <f t="shared" si="96"/>
        <v>#VALUE!</v>
      </c>
      <c r="BI303" s="97">
        <f>SUMIF(B20:B333, B303, BH20:BH333)</f>
        <v>0</v>
      </c>
      <c r="BJ303" s="98"/>
      <c r="BK303" s="99"/>
      <c r="BL303" s="100"/>
      <c r="BM303" s="100"/>
      <c r="BN303" s="100"/>
      <c r="BO303" s="100"/>
      <c r="BP303" s="100"/>
      <c r="BQ303" s="100"/>
      <c r="BR303" s="100"/>
      <c r="BS303" s="100"/>
      <c r="BT303" s="100"/>
      <c r="BU303" s="100"/>
      <c r="BV303" s="100"/>
      <c r="BW303" s="100"/>
      <c r="BX303" s="100"/>
      <c r="BY303" s="100"/>
      <c r="BZ303" s="100"/>
      <c r="CA303" s="100"/>
      <c r="CB303" s="100"/>
      <c r="CC303" s="100"/>
      <c r="CD303" s="101"/>
    </row>
    <row r="304" spans="1:82" x14ac:dyDescent="0.25">
      <c r="A304" s="102" t="s">
        <v>582</v>
      </c>
      <c r="B304" s="103"/>
      <c r="C304" s="104" t="s">
        <v>490</v>
      </c>
      <c r="D304" s="104" t="s">
        <v>117</v>
      </c>
      <c r="E304" s="105" t="s">
        <v>528</v>
      </c>
      <c r="F304" s="106" t="s">
        <v>104</v>
      </c>
      <c r="G304" s="107"/>
      <c r="H304" s="108" t="s">
        <v>104</v>
      </c>
      <c r="I304" s="106" t="s">
        <v>5</v>
      </c>
      <c r="J304" s="107" t="s">
        <v>5</v>
      </c>
      <c r="K304" s="109"/>
      <c r="L304" s="110"/>
      <c r="M304" s="111"/>
      <c r="N304" s="112">
        <v>5920</v>
      </c>
      <c r="O304" s="113">
        <v>6282</v>
      </c>
      <c r="P304" s="113">
        <v>6536</v>
      </c>
      <c r="Q304" s="114"/>
      <c r="R304" s="193">
        <v>0.09</v>
      </c>
      <c r="S304" s="112">
        <v>533</v>
      </c>
      <c r="T304" s="113">
        <v>565</v>
      </c>
      <c r="U304" s="113">
        <v>588</v>
      </c>
      <c r="V304" s="114">
        <f t="shared" si="86"/>
        <v>0</v>
      </c>
      <c r="W304" s="116"/>
      <c r="X304" s="117"/>
      <c r="Y304" s="118" t="s">
        <v>80</v>
      </c>
      <c r="Z304" s="107" t="str">
        <f>'[2]Tier 1'!V304</f>
        <v>D</v>
      </c>
      <c r="AA304" s="107"/>
      <c r="AB304" s="107"/>
      <c r="AC304" s="107"/>
      <c r="AD304" s="108"/>
      <c r="AE304" s="112">
        <f>'[2]Tier 1'!W304</f>
        <v>1197</v>
      </c>
      <c r="AF304" s="113"/>
      <c r="AG304" s="113">
        <f>'[2]Tier 1'!X304</f>
        <v>1197</v>
      </c>
      <c r="AH304" s="113"/>
      <c r="AI304" s="113">
        <f>'[2]Tier 1'!Y304</f>
        <v>1197</v>
      </c>
      <c r="AJ304" s="113">
        <f t="shared" si="87"/>
        <v>1077.3</v>
      </c>
      <c r="AK304" s="113" t="e" vm="1">
        <f>VLOOKUP(A304,[1]_ScenarioData!$B$2:$FF$9999,-1,FALSE)</f>
        <v>#VALUE!</v>
      </c>
      <c r="AL304" s="114" t="e" vm="2">
        <f t="shared" si="88"/>
        <v>#VALUE!</v>
      </c>
      <c r="AM304" s="112">
        <f t="shared" si="97"/>
        <v>533</v>
      </c>
      <c r="AN304" s="119">
        <f t="shared" si="98"/>
        <v>0.44500000000000001</v>
      </c>
      <c r="AO304" s="107" t="str">
        <f t="shared" si="99"/>
        <v>OK</v>
      </c>
      <c r="AP304" s="113">
        <f t="shared" si="100"/>
        <v>565</v>
      </c>
      <c r="AQ304" s="119">
        <f t="shared" si="101"/>
        <v>0.47199999999999998</v>
      </c>
      <c r="AR304" s="107" t="str">
        <f t="shared" si="102"/>
        <v>OK</v>
      </c>
      <c r="AS304" s="113">
        <f t="shared" si="103"/>
        <v>588</v>
      </c>
      <c r="AT304" s="119">
        <f t="shared" si="104"/>
        <v>0.49099999999999999</v>
      </c>
      <c r="AU304" s="120" t="str">
        <f t="shared" si="105"/>
        <v>OK</v>
      </c>
      <c r="AV304" s="113">
        <f t="shared" si="89"/>
        <v>0</v>
      </c>
      <c r="AW304" s="119" t="e" vm="2">
        <f t="shared" si="90"/>
        <v>#VALUE!</v>
      </c>
      <c r="AX304" s="121" t="e" vm="2">
        <f t="shared" si="91"/>
        <v>#VALUE!</v>
      </c>
      <c r="AY304" s="106"/>
      <c r="AZ304" s="107"/>
      <c r="BA304" s="111">
        <f t="shared" si="92"/>
        <v>0</v>
      </c>
      <c r="BB304" s="122">
        <f t="shared" si="93"/>
        <v>1</v>
      </c>
      <c r="BC304" s="123" t="e">
        <f>SUMIF(#REF!,#REF!, BB20:BB333)</f>
        <v>#REF!</v>
      </c>
      <c r="BD304" s="123">
        <f t="shared" si="94"/>
        <v>1</v>
      </c>
      <c r="BE304" s="123" t="e">
        <f>SUMIF(#REF!,#REF!, BD20:BD333)</f>
        <v>#REF!</v>
      </c>
      <c r="BF304" s="123">
        <f t="shared" si="95"/>
        <v>0</v>
      </c>
      <c r="BG304" s="123" t="e">
        <f>SUMIF(#REF!,#REF!, BF20:BF333)</f>
        <v>#REF!</v>
      </c>
      <c r="BH304" s="123" t="e" vm="2">
        <f t="shared" si="96"/>
        <v>#VALUE!</v>
      </c>
      <c r="BI304" s="124">
        <f>SUMIF(B20:B333, B304, BH20:BH333)</f>
        <v>0</v>
      </c>
      <c r="BJ304" s="125"/>
      <c r="BK304" s="99"/>
      <c r="BL304" s="100"/>
      <c r="BM304" s="100"/>
      <c r="BN304" s="100"/>
      <c r="BO304" s="100"/>
      <c r="BP304" s="100"/>
      <c r="BQ304" s="100"/>
      <c r="BR304" s="100"/>
      <c r="BS304" s="100"/>
      <c r="BT304" s="100"/>
      <c r="BU304" s="100"/>
      <c r="BV304" s="100"/>
      <c r="BW304" s="100"/>
      <c r="BX304" s="100"/>
      <c r="BY304" s="100"/>
      <c r="BZ304" s="100"/>
      <c r="CA304" s="100"/>
      <c r="CB304" s="100"/>
      <c r="CC304" s="100"/>
      <c r="CD304" s="101"/>
    </row>
    <row r="305" spans="1:82" x14ac:dyDescent="0.25">
      <c r="A305" s="75" t="s">
        <v>583</v>
      </c>
      <c r="B305" s="76"/>
      <c r="C305" s="77" t="s">
        <v>490</v>
      </c>
      <c r="D305" s="77" t="s">
        <v>455</v>
      </c>
      <c r="E305" s="78" t="s">
        <v>117</v>
      </c>
      <c r="F305" s="79" t="s">
        <v>104</v>
      </c>
      <c r="G305" s="80"/>
      <c r="H305" s="81" t="s">
        <v>104</v>
      </c>
      <c r="I305" s="79" t="s">
        <v>5</v>
      </c>
      <c r="J305" s="80" t="s">
        <v>5</v>
      </c>
      <c r="K305" s="82"/>
      <c r="L305" s="83"/>
      <c r="M305" s="84"/>
      <c r="N305" s="85">
        <v>5920</v>
      </c>
      <c r="O305" s="86">
        <v>6282</v>
      </c>
      <c r="P305" s="86">
        <v>6536</v>
      </c>
      <c r="Q305" s="87"/>
      <c r="R305" s="192">
        <v>0.09</v>
      </c>
      <c r="S305" s="85">
        <v>533</v>
      </c>
      <c r="T305" s="86">
        <v>565</v>
      </c>
      <c r="U305" s="86">
        <v>588</v>
      </c>
      <c r="V305" s="87">
        <f t="shared" si="86"/>
        <v>0</v>
      </c>
      <c r="W305" s="89"/>
      <c r="X305" s="90"/>
      <c r="Y305" s="91" t="s">
        <v>80</v>
      </c>
      <c r="Z305" s="80" t="str">
        <f>'[2]Tier 1'!V305</f>
        <v>D</v>
      </c>
      <c r="AA305" s="80"/>
      <c r="AB305" s="80"/>
      <c r="AC305" s="80"/>
      <c r="AD305" s="81"/>
      <c r="AE305" s="85">
        <f>'[2]Tier 1'!W305</f>
        <v>1197</v>
      </c>
      <c r="AF305" s="86"/>
      <c r="AG305" s="86">
        <f>'[2]Tier 1'!X305</f>
        <v>1197</v>
      </c>
      <c r="AH305" s="86"/>
      <c r="AI305" s="86">
        <f>'[2]Tier 1'!Y305</f>
        <v>4050</v>
      </c>
      <c r="AJ305" s="86">
        <f t="shared" si="87"/>
        <v>3645</v>
      </c>
      <c r="AK305" s="86" t="e" vm="1">
        <f>VLOOKUP(A305,[1]_ScenarioData!$B$2:$FF$9999,-1,FALSE)</f>
        <v>#VALUE!</v>
      </c>
      <c r="AL305" s="87" t="e" vm="2">
        <f t="shared" si="88"/>
        <v>#VALUE!</v>
      </c>
      <c r="AM305" s="85">
        <f t="shared" si="97"/>
        <v>533</v>
      </c>
      <c r="AN305" s="92">
        <f t="shared" si="98"/>
        <v>0.44500000000000001</v>
      </c>
      <c r="AO305" s="80" t="str">
        <f t="shared" si="99"/>
        <v>OK</v>
      </c>
      <c r="AP305" s="86">
        <f t="shared" si="100"/>
        <v>565</v>
      </c>
      <c r="AQ305" s="92">
        <f t="shared" si="101"/>
        <v>0.47199999999999998</v>
      </c>
      <c r="AR305" s="80" t="str">
        <f t="shared" si="102"/>
        <v>OK</v>
      </c>
      <c r="AS305" s="86">
        <f t="shared" si="103"/>
        <v>588</v>
      </c>
      <c r="AT305" s="92">
        <f t="shared" si="104"/>
        <v>0.14499999999999999</v>
      </c>
      <c r="AU305" s="93" t="str">
        <f t="shared" si="105"/>
        <v>OK</v>
      </c>
      <c r="AV305" s="86">
        <f t="shared" si="89"/>
        <v>0</v>
      </c>
      <c r="AW305" s="92" t="e" vm="2">
        <f t="shared" si="90"/>
        <v>#VALUE!</v>
      </c>
      <c r="AX305" s="94" t="e" vm="2">
        <f t="shared" si="91"/>
        <v>#VALUE!</v>
      </c>
      <c r="AY305" s="79"/>
      <c r="AZ305" s="80"/>
      <c r="BA305" s="84">
        <f t="shared" si="92"/>
        <v>0</v>
      </c>
      <c r="BB305" s="95">
        <f t="shared" si="93"/>
        <v>1</v>
      </c>
      <c r="BC305" s="96" t="e">
        <f>SUMIF(#REF!,#REF!, BB20:BB333)</f>
        <v>#REF!</v>
      </c>
      <c r="BD305" s="96">
        <f t="shared" si="94"/>
        <v>1</v>
      </c>
      <c r="BE305" s="96" t="e">
        <f>SUMIF(#REF!,#REF!, BD20:BD333)</f>
        <v>#REF!</v>
      </c>
      <c r="BF305" s="96">
        <f t="shared" si="95"/>
        <v>0</v>
      </c>
      <c r="BG305" s="96" t="e">
        <f>SUMIF(#REF!,#REF!, BF20:BF333)</f>
        <v>#REF!</v>
      </c>
      <c r="BH305" s="96" t="e" vm="2">
        <f t="shared" si="96"/>
        <v>#VALUE!</v>
      </c>
      <c r="BI305" s="97">
        <f>SUMIF(B20:B333, B305, BH20:BH333)</f>
        <v>0</v>
      </c>
      <c r="BJ305" s="98"/>
      <c r="BK305" s="99"/>
      <c r="BL305" s="100"/>
      <c r="BM305" s="100"/>
      <c r="BN305" s="100"/>
      <c r="BO305" s="100"/>
      <c r="BP305" s="100"/>
      <c r="BQ305" s="100"/>
      <c r="BR305" s="100"/>
      <c r="BS305" s="100"/>
      <c r="BT305" s="100"/>
      <c r="BU305" s="100"/>
      <c r="BV305" s="100"/>
      <c r="BW305" s="100"/>
      <c r="BX305" s="100"/>
      <c r="BY305" s="100"/>
      <c r="BZ305" s="100"/>
      <c r="CA305" s="100"/>
      <c r="CB305" s="100"/>
      <c r="CC305" s="100"/>
      <c r="CD305" s="101"/>
    </row>
    <row r="306" spans="1:82" x14ac:dyDescent="0.25">
      <c r="A306" s="102" t="s">
        <v>584</v>
      </c>
      <c r="B306" s="103"/>
      <c r="C306" s="104" t="s">
        <v>490</v>
      </c>
      <c r="D306" s="104" t="s">
        <v>585</v>
      </c>
      <c r="E306" s="105" t="s">
        <v>455</v>
      </c>
      <c r="F306" s="106" t="s">
        <v>104</v>
      </c>
      <c r="G306" s="107"/>
      <c r="H306" s="108" t="s">
        <v>104</v>
      </c>
      <c r="I306" s="106" t="s">
        <v>5</v>
      </c>
      <c r="J306" s="107" t="s">
        <v>5</v>
      </c>
      <c r="K306" s="109"/>
      <c r="L306" s="110"/>
      <c r="M306" s="111"/>
      <c r="N306" s="112">
        <v>5920</v>
      </c>
      <c r="O306" s="113">
        <v>6282</v>
      </c>
      <c r="P306" s="113">
        <v>6536</v>
      </c>
      <c r="Q306" s="114"/>
      <c r="R306" s="193">
        <v>0.09</v>
      </c>
      <c r="S306" s="112">
        <v>533</v>
      </c>
      <c r="T306" s="113">
        <v>565</v>
      </c>
      <c r="U306" s="113">
        <v>588</v>
      </c>
      <c r="V306" s="114">
        <f t="shared" si="86"/>
        <v>0</v>
      </c>
      <c r="W306" s="116"/>
      <c r="X306" s="117"/>
      <c r="Y306" s="118" t="s">
        <v>80</v>
      </c>
      <c r="Z306" s="107" t="str">
        <f>'[2]Tier 1'!V306</f>
        <v>D</v>
      </c>
      <c r="AA306" s="107"/>
      <c r="AB306" s="107"/>
      <c r="AC306" s="107"/>
      <c r="AD306" s="108"/>
      <c r="AE306" s="112">
        <f>'[2]Tier 1'!W306</f>
        <v>958</v>
      </c>
      <c r="AF306" s="113"/>
      <c r="AG306" s="113">
        <f>'[2]Tier 1'!X306</f>
        <v>958</v>
      </c>
      <c r="AH306" s="113"/>
      <c r="AI306" s="113">
        <f>'[2]Tier 1'!Y306</f>
        <v>958</v>
      </c>
      <c r="AJ306" s="113">
        <f t="shared" si="87"/>
        <v>862.2</v>
      </c>
      <c r="AK306" s="113" t="e" vm="1">
        <f>VLOOKUP(A306,[1]_ScenarioData!$B$2:$FF$9999,-1,FALSE)</f>
        <v>#VALUE!</v>
      </c>
      <c r="AL306" s="114" t="e" vm="2">
        <f t="shared" si="88"/>
        <v>#VALUE!</v>
      </c>
      <c r="AM306" s="112">
        <f t="shared" si="97"/>
        <v>533</v>
      </c>
      <c r="AN306" s="119">
        <f t="shared" si="98"/>
        <v>0.55600000000000005</v>
      </c>
      <c r="AO306" s="107" t="str">
        <f t="shared" si="99"/>
        <v>OK</v>
      </c>
      <c r="AP306" s="113">
        <f t="shared" si="100"/>
        <v>565</v>
      </c>
      <c r="AQ306" s="119">
        <f t="shared" si="101"/>
        <v>0.59</v>
      </c>
      <c r="AR306" s="107" t="str">
        <f t="shared" si="102"/>
        <v>OK</v>
      </c>
      <c r="AS306" s="113">
        <f t="shared" si="103"/>
        <v>588</v>
      </c>
      <c r="AT306" s="119">
        <f t="shared" si="104"/>
        <v>0.61399999999999999</v>
      </c>
      <c r="AU306" s="120" t="str">
        <f t="shared" si="105"/>
        <v>OK</v>
      </c>
      <c r="AV306" s="113">
        <f t="shared" si="89"/>
        <v>0</v>
      </c>
      <c r="AW306" s="119" t="e" vm="2">
        <f t="shared" si="90"/>
        <v>#VALUE!</v>
      </c>
      <c r="AX306" s="121" t="e" vm="2">
        <f t="shared" si="91"/>
        <v>#VALUE!</v>
      </c>
      <c r="AY306" s="106"/>
      <c r="AZ306" s="107"/>
      <c r="BA306" s="111">
        <f t="shared" si="92"/>
        <v>0</v>
      </c>
      <c r="BB306" s="122">
        <f t="shared" si="93"/>
        <v>1</v>
      </c>
      <c r="BC306" s="123" t="e">
        <f>SUMIF(#REF!,#REF!, BB20:BB333)</f>
        <v>#REF!</v>
      </c>
      <c r="BD306" s="123">
        <f t="shared" si="94"/>
        <v>1</v>
      </c>
      <c r="BE306" s="123" t="e">
        <f>SUMIF(#REF!,#REF!, BD20:BD333)</f>
        <v>#REF!</v>
      </c>
      <c r="BF306" s="123">
        <f t="shared" si="95"/>
        <v>0</v>
      </c>
      <c r="BG306" s="123" t="e">
        <f>SUMIF(#REF!,#REF!, BF20:BF333)</f>
        <v>#REF!</v>
      </c>
      <c r="BH306" s="123" t="e" vm="2">
        <f t="shared" si="96"/>
        <v>#VALUE!</v>
      </c>
      <c r="BI306" s="124">
        <f>SUMIF(B20:B333, B306, BH20:BH333)</f>
        <v>0</v>
      </c>
      <c r="BJ306" s="125"/>
      <c r="BK306" s="99"/>
      <c r="BL306" s="100"/>
      <c r="BM306" s="100"/>
      <c r="BN306" s="100"/>
      <c r="BO306" s="100"/>
      <c r="BP306" s="100"/>
      <c r="BQ306" s="100"/>
      <c r="BR306" s="100"/>
      <c r="BS306" s="100"/>
      <c r="BT306" s="100"/>
      <c r="BU306" s="100"/>
      <c r="BV306" s="100"/>
      <c r="BW306" s="100"/>
      <c r="BX306" s="100"/>
      <c r="BY306" s="100"/>
      <c r="BZ306" s="100"/>
      <c r="CA306" s="100"/>
      <c r="CB306" s="100"/>
      <c r="CC306" s="100"/>
      <c r="CD306" s="101"/>
    </row>
    <row r="307" spans="1:82" x14ac:dyDescent="0.25">
      <c r="A307" s="75" t="s">
        <v>586</v>
      </c>
      <c r="B307" s="76"/>
      <c r="C307" s="77" t="s">
        <v>490</v>
      </c>
      <c r="D307" s="77" t="s">
        <v>112</v>
      </c>
      <c r="E307" s="78" t="s">
        <v>585</v>
      </c>
      <c r="F307" s="79" t="s">
        <v>104</v>
      </c>
      <c r="G307" s="80"/>
      <c r="H307" s="81" t="s">
        <v>104</v>
      </c>
      <c r="I307" s="79" t="s">
        <v>5</v>
      </c>
      <c r="J307" s="80" t="s">
        <v>5</v>
      </c>
      <c r="K307" s="82"/>
      <c r="L307" s="83"/>
      <c r="M307" s="84"/>
      <c r="N307" s="85">
        <v>5920</v>
      </c>
      <c r="O307" s="86">
        <v>6282</v>
      </c>
      <c r="P307" s="86">
        <v>6536</v>
      </c>
      <c r="Q307" s="87"/>
      <c r="R307" s="192">
        <v>0.09</v>
      </c>
      <c r="S307" s="85">
        <v>533</v>
      </c>
      <c r="T307" s="86">
        <v>565</v>
      </c>
      <c r="U307" s="86">
        <v>588</v>
      </c>
      <c r="V307" s="87">
        <f t="shared" si="86"/>
        <v>0</v>
      </c>
      <c r="W307" s="89"/>
      <c r="X307" s="90"/>
      <c r="Y307" s="91" t="s">
        <v>80</v>
      </c>
      <c r="Z307" s="80" t="str">
        <f>'[2]Tier 1'!V307</f>
        <v>D</v>
      </c>
      <c r="AA307" s="80"/>
      <c r="AB307" s="80"/>
      <c r="AC307" s="80"/>
      <c r="AD307" s="81"/>
      <c r="AE307" s="85">
        <f>'[2]Tier 1'!W307</f>
        <v>1197</v>
      </c>
      <c r="AF307" s="86"/>
      <c r="AG307" s="86">
        <f>'[2]Tier 1'!X307</f>
        <v>1197</v>
      </c>
      <c r="AH307" s="86"/>
      <c r="AI307" s="86">
        <f>'[2]Tier 1'!Y307</f>
        <v>1197</v>
      </c>
      <c r="AJ307" s="86">
        <f t="shared" si="87"/>
        <v>1077.3</v>
      </c>
      <c r="AK307" s="86" t="e" vm="1">
        <f>VLOOKUP(A307,[1]_ScenarioData!$B$2:$FF$9999,-1,FALSE)</f>
        <v>#VALUE!</v>
      </c>
      <c r="AL307" s="87" t="e" vm="2">
        <f t="shared" si="88"/>
        <v>#VALUE!</v>
      </c>
      <c r="AM307" s="85">
        <f t="shared" si="97"/>
        <v>533</v>
      </c>
      <c r="AN307" s="92">
        <f t="shared" si="98"/>
        <v>0.44500000000000001</v>
      </c>
      <c r="AO307" s="80" t="str">
        <f t="shared" si="99"/>
        <v>OK</v>
      </c>
      <c r="AP307" s="86">
        <f t="shared" si="100"/>
        <v>565</v>
      </c>
      <c r="AQ307" s="92">
        <f t="shared" si="101"/>
        <v>0.47199999999999998</v>
      </c>
      <c r="AR307" s="80" t="str">
        <f t="shared" si="102"/>
        <v>OK</v>
      </c>
      <c r="AS307" s="86">
        <f t="shared" si="103"/>
        <v>588</v>
      </c>
      <c r="AT307" s="92">
        <f t="shared" si="104"/>
        <v>0.49099999999999999</v>
      </c>
      <c r="AU307" s="93" t="str">
        <f t="shared" si="105"/>
        <v>OK</v>
      </c>
      <c r="AV307" s="86">
        <f t="shared" si="89"/>
        <v>0</v>
      </c>
      <c r="AW307" s="92" t="e" vm="2">
        <f t="shared" si="90"/>
        <v>#VALUE!</v>
      </c>
      <c r="AX307" s="94" t="e" vm="2">
        <f t="shared" si="91"/>
        <v>#VALUE!</v>
      </c>
      <c r="AY307" s="79"/>
      <c r="AZ307" s="80"/>
      <c r="BA307" s="84">
        <f t="shared" si="92"/>
        <v>0</v>
      </c>
      <c r="BB307" s="95">
        <f t="shared" si="93"/>
        <v>1</v>
      </c>
      <c r="BC307" s="96" t="e">
        <f>SUMIF(#REF!,#REF!, BB20:BB333)</f>
        <v>#REF!</v>
      </c>
      <c r="BD307" s="96">
        <f t="shared" si="94"/>
        <v>1</v>
      </c>
      <c r="BE307" s="96" t="e">
        <f>SUMIF(#REF!,#REF!, BD20:BD333)</f>
        <v>#REF!</v>
      </c>
      <c r="BF307" s="96">
        <f t="shared" si="95"/>
        <v>0</v>
      </c>
      <c r="BG307" s="96" t="e">
        <f>SUMIF(#REF!,#REF!, BF20:BF333)</f>
        <v>#REF!</v>
      </c>
      <c r="BH307" s="96" t="e" vm="2">
        <f t="shared" si="96"/>
        <v>#VALUE!</v>
      </c>
      <c r="BI307" s="97">
        <f>SUMIF(B20:B333, B307, BH20:BH333)</f>
        <v>0</v>
      </c>
      <c r="BJ307" s="98"/>
      <c r="BK307" s="99"/>
      <c r="BL307" s="100"/>
      <c r="BM307" s="100"/>
      <c r="BN307" s="100"/>
      <c r="BO307" s="100"/>
      <c r="BP307" s="100"/>
      <c r="BQ307" s="100"/>
      <c r="BR307" s="100"/>
      <c r="BS307" s="100"/>
      <c r="BT307" s="100"/>
      <c r="BU307" s="100"/>
      <c r="BV307" s="100"/>
      <c r="BW307" s="100"/>
      <c r="BX307" s="100"/>
      <c r="BY307" s="100"/>
      <c r="BZ307" s="100"/>
      <c r="CA307" s="100"/>
      <c r="CB307" s="100"/>
      <c r="CC307" s="100"/>
      <c r="CD307" s="101"/>
    </row>
    <row r="308" spans="1:82" x14ac:dyDescent="0.25">
      <c r="A308" s="102" t="s">
        <v>587</v>
      </c>
      <c r="B308" s="103"/>
      <c r="C308" s="104" t="s">
        <v>304</v>
      </c>
      <c r="D308" s="104" t="s">
        <v>588</v>
      </c>
      <c r="E308" s="105" t="s">
        <v>241</v>
      </c>
      <c r="F308" s="106" t="s">
        <v>104</v>
      </c>
      <c r="G308" s="107"/>
      <c r="H308" s="108" t="s">
        <v>104</v>
      </c>
      <c r="I308" s="106" t="s">
        <v>5</v>
      </c>
      <c r="J308" s="107" t="s">
        <v>5</v>
      </c>
      <c r="K308" s="109"/>
      <c r="L308" s="110"/>
      <c r="M308" s="111"/>
      <c r="N308" s="112">
        <v>1388</v>
      </c>
      <c r="O308" s="113">
        <v>1540</v>
      </c>
      <c r="P308" s="113">
        <v>1642</v>
      </c>
      <c r="Q308" s="114"/>
      <c r="R308" s="193">
        <v>0.09</v>
      </c>
      <c r="S308" s="112">
        <v>125</v>
      </c>
      <c r="T308" s="113">
        <v>139</v>
      </c>
      <c r="U308" s="113">
        <v>148</v>
      </c>
      <c r="V308" s="114">
        <f t="shared" si="86"/>
        <v>0</v>
      </c>
      <c r="W308" s="116"/>
      <c r="X308" s="117"/>
      <c r="Y308" s="118" t="s">
        <v>80</v>
      </c>
      <c r="Z308" s="107" t="str">
        <f>'[2]Tier 1'!V308</f>
        <v>D</v>
      </c>
      <c r="AA308" s="107"/>
      <c r="AB308" s="107"/>
      <c r="AC308" s="107"/>
      <c r="AD308" s="108"/>
      <c r="AE308" s="112">
        <f>'[2]Tier 1'!W308</f>
        <v>1818</v>
      </c>
      <c r="AF308" s="113"/>
      <c r="AG308" s="113">
        <f>'[2]Tier 1'!X308</f>
        <v>1818</v>
      </c>
      <c r="AH308" s="113"/>
      <c r="AI308" s="113">
        <f>'[2]Tier 1'!Y308</f>
        <v>1818</v>
      </c>
      <c r="AJ308" s="113">
        <f t="shared" si="87"/>
        <v>1636.2</v>
      </c>
      <c r="AK308" s="113" t="e">
        <f>VLOOKUP(A308,[1]_ScenarioData!$B$2:$FF$9999,-1,FALSE)</f>
        <v>#N/A</v>
      </c>
      <c r="AL308" s="114" t="e">
        <f t="shared" si="88"/>
        <v>#N/A</v>
      </c>
      <c r="AM308" s="112">
        <f t="shared" si="97"/>
        <v>125</v>
      </c>
      <c r="AN308" s="119">
        <f t="shared" si="98"/>
        <v>6.9000000000000006E-2</v>
      </c>
      <c r="AO308" s="107" t="str">
        <f t="shared" si="99"/>
        <v>OK</v>
      </c>
      <c r="AP308" s="113">
        <f t="shared" si="100"/>
        <v>139</v>
      </c>
      <c r="AQ308" s="119">
        <f t="shared" si="101"/>
        <v>7.5999999999999998E-2</v>
      </c>
      <c r="AR308" s="107" t="str">
        <f t="shared" si="102"/>
        <v>OK</v>
      </c>
      <c r="AS308" s="113">
        <f t="shared" si="103"/>
        <v>148</v>
      </c>
      <c r="AT308" s="119">
        <f t="shared" si="104"/>
        <v>8.1000000000000003E-2</v>
      </c>
      <c r="AU308" s="120" t="str">
        <f t="shared" si="105"/>
        <v>OK</v>
      </c>
      <c r="AV308" s="113">
        <f t="shared" si="89"/>
        <v>0</v>
      </c>
      <c r="AW308" s="119" t="e">
        <f t="shared" si="90"/>
        <v>#N/A</v>
      </c>
      <c r="AX308" s="121" t="e">
        <f t="shared" si="91"/>
        <v>#N/A</v>
      </c>
      <c r="AY308" s="106"/>
      <c r="AZ308" s="107"/>
      <c r="BA308" s="111">
        <f t="shared" si="92"/>
        <v>0</v>
      </c>
      <c r="BB308" s="122">
        <f t="shared" si="93"/>
        <v>1</v>
      </c>
      <c r="BC308" s="123" t="e">
        <f>SUMIF(#REF!,#REF!, BB20:BB333)</f>
        <v>#REF!</v>
      </c>
      <c r="BD308" s="123">
        <f t="shared" si="94"/>
        <v>1</v>
      </c>
      <c r="BE308" s="123" t="e">
        <f>SUMIF(#REF!,#REF!, BD20:BD333)</f>
        <v>#REF!</v>
      </c>
      <c r="BF308" s="123">
        <f t="shared" si="95"/>
        <v>0</v>
      </c>
      <c r="BG308" s="123" t="e">
        <f>SUMIF(#REF!,#REF!, BF20:BF333)</f>
        <v>#REF!</v>
      </c>
      <c r="BH308" s="123" t="e">
        <f t="shared" si="96"/>
        <v>#N/A</v>
      </c>
      <c r="BI308" s="124">
        <f>SUMIF(B20:B333, B308, BH20:BH333)</f>
        <v>0</v>
      </c>
      <c r="BJ308" s="125"/>
      <c r="BK308" s="99"/>
      <c r="BL308" s="100"/>
      <c r="BM308" s="100"/>
      <c r="BN308" s="100"/>
      <c r="BO308" s="100"/>
      <c r="BP308" s="100"/>
      <c r="BQ308" s="100"/>
      <c r="BR308" s="100"/>
      <c r="BS308" s="100"/>
      <c r="BT308" s="100"/>
      <c r="BU308" s="100"/>
      <c r="BV308" s="100"/>
      <c r="BW308" s="100"/>
      <c r="BX308" s="100"/>
      <c r="BY308" s="100"/>
      <c r="BZ308" s="100"/>
      <c r="CA308" s="100"/>
      <c r="CB308" s="100"/>
      <c r="CC308" s="100"/>
      <c r="CD308" s="101"/>
    </row>
    <row r="309" spans="1:82" x14ac:dyDescent="0.25">
      <c r="A309" s="75" t="s">
        <v>589</v>
      </c>
      <c r="B309" s="76"/>
      <c r="C309" s="77" t="s">
        <v>304</v>
      </c>
      <c r="D309" s="77" t="s">
        <v>240</v>
      </c>
      <c r="E309" s="78" t="s">
        <v>578</v>
      </c>
      <c r="F309" s="79" t="s">
        <v>104</v>
      </c>
      <c r="G309" s="80"/>
      <c r="H309" s="81" t="s">
        <v>104</v>
      </c>
      <c r="I309" s="79" t="s">
        <v>5</v>
      </c>
      <c r="J309" s="80" t="s">
        <v>5</v>
      </c>
      <c r="K309" s="82"/>
      <c r="L309" s="83"/>
      <c r="M309" s="84"/>
      <c r="N309" s="85">
        <v>1388</v>
      </c>
      <c r="O309" s="86">
        <v>1540</v>
      </c>
      <c r="P309" s="86">
        <v>1642</v>
      </c>
      <c r="Q309" s="87"/>
      <c r="R309" s="192">
        <v>0.09</v>
      </c>
      <c r="S309" s="85">
        <v>125</v>
      </c>
      <c r="T309" s="86">
        <v>139</v>
      </c>
      <c r="U309" s="86">
        <v>148</v>
      </c>
      <c r="V309" s="87">
        <f t="shared" si="86"/>
        <v>0</v>
      </c>
      <c r="W309" s="89"/>
      <c r="X309" s="90"/>
      <c r="Y309" s="91" t="s">
        <v>80</v>
      </c>
      <c r="Z309" s="80" t="str">
        <f>'[2]Tier 1'!V309</f>
        <v>D</v>
      </c>
      <c r="AA309" s="80"/>
      <c r="AB309" s="80"/>
      <c r="AC309" s="80"/>
      <c r="AD309" s="81"/>
      <c r="AE309" s="85">
        <f>'[2]Tier 1'!W309</f>
        <v>1818</v>
      </c>
      <c r="AF309" s="86"/>
      <c r="AG309" s="86">
        <f>'[2]Tier 1'!X309</f>
        <v>1818</v>
      </c>
      <c r="AH309" s="86"/>
      <c r="AI309" s="86">
        <f>'[2]Tier 1'!Y309</f>
        <v>1818</v>
      </c>
      <c r="AJ309" s="86">
        <f t="shared" si="87"/>
        <v>1636.2</v>
      </c>
      <c r="AK309" s="86" t="e">
        <f>VLOOKUP(A309,[1]_ScenarioData!$B$2:$FF$9999,-1,FALSE)</f>
        <v>#N/A</v>
      </c>
      <c r="AL309" s="87" t="e">
        <f t="shared" si="88"/>
        <v>#N/A</v>
      </c>
      <c r="AM309" s="85">
        <f t="shared" si="97"/>
        <v>125</v>
      </c>
      <c r="AN309" s="92">
        <f t="shared" si="98"/>
        <v>6.9000000000000006E-2</v>
      </c>
      <c r="AO309" s="80" t="str">
        <f t="shared" si="99"/>
        <v>OK</v>
      </c>
      <c r="AP309" s="86">
        <f t="shared" si="100"/>
        <v>139</v>
      </c>
      <c r="AQ309" s="92">
        <f t="shared" si="101"/>
        <v>7.5999999999999998E-2</v>
      </c>
      <c r="AR309" s="80" t="str">
        <f t="shared" si="102"/>
        <v>OK</v>
      </c>
      <c r="AS309" s="86">
        <f t="shared" si="103"/>
        <v>148</v>
      </c>
      <c r="AT309" s="92">
        <f t="shared" si="104"/>
        <v>8.1000000000000003E-2</v>
      </c>
      <c r="AU309" s="93" t="str">
        <f t="shared" si="105"/>
        <v>OK</v>
      </c>
      <c r="AV309" s="86">
        <f t="shared" si="89"/>
        <v>0</v>
      </c>
      <c r="AW309" s="92" t="e">
        <f t="shared" si="90"/>
        <v>#N/A</v>
      </c>
      <c r="AX309" s="94" t="e">
        <f t="shared" si="91"/>
        <v>#N/A</v>
      </c>
      <c r="AY309" s="79"/>
      <c r="AZ309" s="80"/>
      <c r="BA309" s="84">
        <f t="shared" si="92"/>
        <v>0</v>
      </c>
      <c r="BB309" s="95">
        <f t="shared" si="93"/>
        <v>1</v>
      </c>
      <c r="BC309" s="96" t="e">
        <f>SUMIF(#REF!,#REF!, BB20:BB333)</f>
        <v>#REF!</v>
      </c>
      <c r="BD309" s="96">
        <f t="shared" si="94"/>
        <v>1</v>
      </c>
      <c r="BE309" s="96" t="e">
        <f>SUMIF(#REF!,#REF!, BD20:BD333)</f>
        <v>#REF!</v>
      </c>
      <c r="BF309" s="96">
        <f t="shared" si="95"/>
        <v>0</v>
      </c>
      <c r="BG309" s="96" t="e">
        <f>SUMIF(#REF!,#REF!, BF20:BF333)</f>
        <v>#REF!</v>
      </c>
      <c r="BH309" s="96" t="e">
        <f t="shared" si="96"/>
        <v>#N/A</v>
      </c>
      <c r="BI309" s="97">
        <f>SUMIF(B20:B333, B309, BH20:BH333)</f>
        <v>0</v>
      </c>
      <c r="BJ309" s="98"/>
      <c r="BK309" s="99"/>
      <c r="BL309" s="100"/>
      <c r="BM309" s="100"/>
      <c r="BN309" s="100"/>
      <c r="BO309" s="100"/>
      <c r="BP309" s="100"/>
      <c r="BQ309" s="100"/>
      <c r="BR309" s="100"/>
      <c r="BS309" s="100"/>
      <c r="BT309" s="100"/>
      <c r="BU309" s="100"/>
      <c r="BV309" s="100"/>
      <c r="BW309" s="100"/>
      <c r="BX309" s="100"/>
      <c r="BY309" s="100"/>
      <c r="BZ309" s="100"/>
      <c r="CA309" s="100"/>
      <c r="CB309" s="100"/>
      <c r="CC309" s="100"/>
      <c r="CD309" s="101"/>
    </row>
    <row r="310" spans="1:82" x14ac:dyDescent="0.25">
      <c r="A310" s="102" t="s">
        <v>590</v>
      </c>
      <c r="B310" s="103"/>
      <c r="C310" s="104" t="s">
        <v>304</v>
      </c>
      <c r="D310" s="104" t="s">
        <v>578</v>
      </c>
      <c r="E310" s="105" t="s">
        <v>103</v>
      </c>
      <c r="F310" s="106" t="s">
        <v>104</v>
      </c>
      <c r="G310" s="107"/>
      <c r="H310" s="108" t="s">
        <v>109</v>
      </c>
      <c r="I310" s="106" t="s">
        <v>5</v>
      </c>
      <c r="J310" s="107" t="s">
        <v>5</v>
      </c>
      <c r="K310" s="109"/>
      <c r="L310" s="110"/>
      <c r="M310" s="111"/>
      <c r="N310" s="112">
        <v>1388</v>
      </c>
      <c r="O310" s="113">
        <v>1540</v>
      </c>
      <c r="P310" s="113">
        <v>1642</v>
      </c>
      <c r="Q310" s="114"/>
      <c r="R310" s="193">
        <v>0.09</v>
      </c>
      <c r="S310" s="112">
        <v>125</v>
      </c>
      <c r="T310" s="113">
        <v>139</v>
      </c>
      <c r="U310" s="113">
        <v>148</v>
      </c>
      <c r="V310" s="114">
        <f t="shared" si="86"/>
        <v>0</v>
      </c>
      <c r="W310" s="116"/>
      <c r="X310" s="117"/>
      <c r="Y310" s="118" t="s">
        <v>80</v>
      </c>
      <c r="Z310" s="107" t="str">
        <f>'[2]Tier 1'!V310</f>
        <v>D</v>
      </c>
      <c r="AA310" s="107"/>
      <c r="AB310" s="107"/>
      <c r="AC310" s="107"/>
      <c r="AD310" s="108"/>
      <c r="AE310" s="112">
        <f>'[2]Tier 1'!W310</f>
        <v>1818</v>
      </c>
      <c r="AF310" s="113"/>
      <c r="AG310" s="113">
        <f>'[2]Tier 1'!X310</f>
        <v>1818</v>
      </c>
      <c r="AH310" s="113"/>
      <c r="AI310" s="113">
        <f>'[2]Tier 1'!Y310</f>
        <v>1818</v>
      </c>
      <c r="AJ310" s="113">
        <f t="shared" si="87"/>
        <v>1636.2</v>
      </c>
      <c r="AK310" s="113" t="e">
        <f>VLOOKUP(A310,[1]_ScenarioData!$B$2:$FF$9999,-1,FALSE)</f>
        <v>#N/A</v>
      </c>
      <c r="AL310" s="114" t="e">
        <f t="shared" si="88"/>
        <v>#N/A</v>
      </c>
      <c r="AM310" s="112">
        <f t="shared" si="97"/>
        <v>125</v>
      </c>
      <c r="AN310" s="119">
        <f t="shared" si="98"/>
        <v>6.9000000000000006E-2</v>
      </c>
      <c r="AO310" s="107" t="str">
        <f t="shared" si="99"/>
        <v>OK</v>
      </c>
      <c r="AP310" s="113">
        <f t="shared" si="100"/>
        <v>139</v>
      </c>
      <c r="AQ310" s="119">
        <f t="shared" si="101"/>
        <v>7.5999999999999998E-2</v>
      </c>
      <c r="AR310" s="107" t="str">
        <f t="shared" si="102"/>
        <v>OK</v>
      </c>
      <c r="AS310" s="113">
        <f t="shared" si="103"/>
        <v>148</v>
      </c>
      <c r="AT310" s="119">
        <f t="shared" si="104"/>
        <v>8.1000000000000003E-2</v>
      </c>
      <c r="AU310" s="120" t="str">
        <f t="shared" si="105"/>
        <v>OK</v>
      </c>
      <c r="AV310" s="113">
        <f t="shared" si="89"/>
        <v>0</v>
      </c>
      <c r="AW310" s="119" t="e">
        <f t="shared" si="90"/>
        <v>#N/A</v>
      </c>
      <c r="AX310" s="121" t="e">
        <f t="shared" si="91"/>
        <v>#N/A</v>
      </c>
      <c r="AY310" s="106"/>
      <c r="AZ310" s="107"/>
      <c r="BA310" s="111">
        <f t="shared" si="92"/>
        <v>0</v>
      </c>
      <c r="BB310" s="122">
        <f t="shared" si="93"/>
        <v>1</v>
      </c>
      <c r="BC310" s="123" t="e">
        <f>SUMIF(#REF!,#REF!, BB20:BB333)</f>
        <v>#REF!</v>
      </c>
      <c r="BD310" s="123">
        <f t="shared" si="94"/>
        <v>1</v>
      </c>
      <c r="BE310" s="123" t="e">
        <f>SUMIF(#REF!,#REF!, BD20:BD333)</f>
        <v>#REF!</v>
      </c>
      <c r="BF310" s="123">
        <f t="shared" si="95"/>
        <v>0</v>
      </c>
      <c r="BG310" s="123" t="e">
        <f>SUMIF(#REF!,#REF!, BF20:BF333)</f>
        <v>#REF!</v>
      </c>
      <c r="BH310" s="123" t="e">
        <f t="shared" si="96"/>
        <v>#N/A</v>
      </c>
      <c r="BI310" s="124">
        <f>SUMIF(B20:B333, B310, BH20:BH333)</f>
        <v>0</v>
      </c>
      <c r="BJ310" s="125"/>
      <c r="BK310" s="99"/>
      <c r="BL310" s="100"/>
      <c r="BM310" s="100"/>
      <c r="BN310" s="100"/>
      <c r="BO310" s="100"/>
      <c r="BP310" s="100"/>
      <c r="BQ310" s="100"/>
      <c r="BR310" s="100"/>
      <c r="BS310" s="100"/>
      <c r="BT310" s="100"/>
      <c r="BU310" s="100"/>
      <c r="BV310" s="100"/>
      <c r="BW310" s="100"/>
      <c r="BX310" s="100"/>
      <c r="BY310" s="100"/>
      <c r="BZ310" s="100"/>
      <c r="CA310" s="100"/>
      <c r="CB310" s="100"/>
      <c r="CC310" s="100"/>
      <c r="CD310" s="101"/>
    </row>
    <row r="311" spans="1:82" x14ac:dyDescent="0.25">
      <c r="A311" s="75" t="s">
        <v>591</v>
      </c>
      <c r="B311" s="76"/>
      <c r="C311" s="77" t="s">
        <v>355</v>
      </c>
      <c r="D311" s="77" t="s">
        <v>152</v>
      </c>
      <c r="E311" s="78" t="s">
        <v>156</v>
      </c>
      <c r="F311" s="79" t="s">
        <v>104</v>
      </c>
      <c r="G311" s="80"/>
      <c r="H311" s="81" t="s">
        <v>104</v>
      </c>
      <c r="I311" s="79" t="s">
        <v>5</v>
      </c>
      <c r="J311" s="80" t="s">
        <v>5</v>
      </c>
      <c r="K311" s="82"/>
      <c r="L311" s="83"/>
      <c r="M311" s="84"/>
      <c r="N311" s="85">
        <v>2350</v>
      </c>
      <c r="O311" s="86">
        <v>2767</v>
      </c>
      <c r="P311" s="86">
        <v>3045</v>
      </c>
      <c r="Q311" s="87"/>
      <c r="R311" s="192">
        <v>0.09</v>
      </c>
      <c r="S311" s="85">
        <v>212</v>
      </c>
      <c r="T311" s="86">
        <v>249</v>
      </c>
      <c r="U311" s="86">
        <v>274</v>
      </c>
      <c r="V311" s="87">
        <f t="shared" si="86"/>
        <v>0</v>
      </c>
      <c r="W311" s="89"/>
      <c r="X311" s="90"/>
      <c r="Y311" s="91" t="s">
        <v>80</v>
      </c>
      <c r="Z311" s="80" t="str">
        <f>'[2]Tier 1'!V311</f>
        <v>D</v>
      </c>
      <c r="AA311" s="80"/>
      <c r="AB311" s="80"/>
      <c r="AC311" s="80"/>
      <c r="AD311" s="81"/>
      <c r="AE311" s="85">
        <f>'[2]Tier 1'!W311</f>
        <v>1962</v>
      </c>
      <c r="AF311" s="86"/>
      <c r="AG311" s="86">
        <f>'[2]Tier 1'!X311</f>
        <v>1962</v>
      </c>
      <c r="AH311" s="86"/>
      <c r="AI311" s="86">
        <f>'[2]Tier 1'!Y311</f>
        <v>1962</v>
      </c>
      <c r="AJ311" s="86">
        <f t="shared" si="87"/>
        <v>1765.8</v>
      </c>
      <c r="AK311" s="86" t="e" vm="1">
        <f>VLOOKUP(A311,[1]_ScenarioData!$B$2:$FF$9999,-1,FALSE)</f>
        <v>#VALUE!</v>
      </c>
      <c r="AL311" s="87" t="e" vm="2">
        <f t="shared" si="88"/>
        <v>#VALUE!</v>
      </c>
      <c r="AM311" s="85">
        <f t="shared" si="97"/>
        <v>212</v>
      </c>
      <c r="AN311" s="92">
        <f t="shared" si="98"/>
        <v>0.108</v>
      </c>
      <c r="AO311" s="80" t="str">
        <f t="shared" si="99"/>
        <v>OK</v>
      </c>
      <c r="AP311" s="86">
        <f t="shared" si="100"/>
        <v>249</v>
      </c>
      <c r="AQ311" s="92">
        <f t="shared" si="101"/>
        <v>0.127</v>
      </c>
      <c r="AR311" s="80" t="str">
        <f t="shared" si="102"/>
        <v>OK</v>
      </c>
      <c r="AS311" s="86">
        <f t="shared" si="103"/>
        <v>274</v>
      </c>
      <c r="AT311" s="92">
        <f t="shared" si="104"/>
        <v>0.14000000000000001</v>
      </c>
      <c r="AU311" s="93" t="str">
        <f t="shared" si="105"/>
        <v>OK</v>
      </c>
      <c r="AV311" s="86">
        <f t="shared" si="89"/>
        <v>0</v>
      </c>
      <c r="AW311" s="92" t="e" vm="2">
        <f t="shared" si="90"/>
        <v>#VALUE!</v>
      </c>
      <c r="AX311" s="94" t="e" vm="2">
        <f t="shared" si="91"/>
        <v>#VALUE!</v>
      </c>
      <c r="AY311" s="79"/>
      <c r="AZ311" s="80"/>
      <c r="BA311" s="84">
        <f t="shared" si="92"/>
        <v>0</v>
      </c>
      <c r="BB311" s="95">
        <f t="shared" si="93"/>
        <v>1</v>
      </c>
      <c r="BC311" s="96" t="e">
        <f>SUMIF(#REF!,#REF!, BB20:BB333)</f>
        <v>#REF!</v>
      </c>
      <c r="BD311" s="96">
        <f t="shared" si="94"/>
        <v>1</v>
      </c>
      <c r="BE311" s="96" t="e">
        <f>SUMIF(#REF!,#REF!, BD20:BD333)</f>
        <v>#REF!</v>
      </c>
      <c r="BF311" s="96">
        <f t="shared" si="95"/>
        <v>0</v>
      </c>
      <c r="BG311" s="96" t="e">
        <f>SUMIF(#REF!,#REF!, BF20:BF333)</f>
        <v>#REF!</v>
      </c>
      <c r="BH311" s="96" t="e" vm="2">
        <f t="shared" si="96"/>
        <v>#VALUE!</v>
      </c>
      <c r="BI311" s="97">
        <f>SUMIF(B20:B333, B311, BH20:BH333)</f>
        <v>0</v>
      </c>
      <c r="BJ311" s="98"/>
      <c r="BK311" s="99"/>
      <c r="BL311" s="100"/>
      <c r="BM311" s="100"/>
      <c r="BN311" s="100"/>
      <c r="BO311" s="100"/>
      <c r="BP311" s="100"/>
      <c r="BQ311" s="100"/>
      <c r="BR311" s="100"/>
      <c r="BS311" s="100"/>
      <c r="BT311" s="100"/>
      <c r="BU311" s="100"/>
      <c r="BV311" s="100"/>
      <c r="BW311" s="100"/>
      <c r="BX311" s="100"/>
      <c r="BY311" s="100"/>
      <c r="BZ311" s="100"/>
      <c r="CA311" s="100"/>
      <c r="CB311" s="100"/>
      <c r="CC311" s="100"/>
      <c r="CD311" s="101"/>
    </row>
    <row r="312" spans="1:82" x14ac:dyDescent="0.25">
      <c r="A312" s="102" t="s">
        <v>592</v>
      </c>
      <c r="B312" s="103"/>
      <c r="C312" s="104" t="s">
        <v>175</v>
      </c>
      <c r="D312" s="104" t="s">
        <v>103</v>
      </c>
      <c r="E312" s="105" t="s">
        <v>226</v>
      </c>
      <c r="F312" s="106" t="s">
        <v>104</v>
      </c>
      <c r="G312" s="107"/>
      <c r="H312" s="108" t="s">
        <v>104</v>
      </c>
      <c r="I312" s="106" t="s">
        <v>5</v>
      </c>
      <c r="J312" s="107" t="s">
        <v>5</v>
      </c>
      <c r="K312" s="109"/>
      <c r="L312" s="110"/>
      <c r="M312" s="111"/>
      <c r="N312" s="112">
        <v>2354</v>
      </c>
      <c r="O312" s="113">
        <v>2498</v>
      </c>
      <c r="P312" s="113">
        <v>2599</v>
      </c>
      <c r="Q312" s="114"/>
      <c r="R312" s="193">
        <v>0.09</v>
      </c>
      <c r="S312" s="112">
        <v>212</v>
      </c>
      <c r="T312" s="113">
        <v>225</v>
      </c>
      <c r="U312" s="113">
        <v>234</v>
      </c>
      <c r="V312" s="114">
        <f t="shared" si="86"/>
        <v>0</v>
      </c>
      <c r="W312" s="116"/>
      <c r="X312" s="117"/>
      <c r="Y312" s="118" t="s">
        <v>80</v>
      </c>
      <c r="Z312" s="107" t="str">
        <f>'[2]Tier 1'!V312</f>
        <v>D</v>
      </c>
      <c r="AA312" s="107"/>
      <c r="AB312" s="107"/>
      <c r="AC312" s="107"/>
      <c r="AD312" s="108"/>
      <c r="AE312" s="112">
        <f>'[2]Tier 1'!W312</f>
        <v>1197</v>
      </c>
      <c r="AF312" s="113"/>
      <c r="AG312" s="113">
        <f>'[2]Tier 1'!X312</f>
        <v>1197</v>
      </c>
      <c r="AH312" s="113"/>
      <c r="AI312" s="113">
        <f>'[2]Tier 1'!Y312</f>
        <v>2628</v>
      </c>
      <c r="AJ312" s="113">
        <f t="shared" si="87"/>
        <v>2365.2000000000003</v>
      </c>
      <c r="AK312" s="113" t="e" vm="1">
        <f>VLOOKUP(A312,[1]_ScenarioData!$B$2:$FF$9999,-1,FALSE)</f>
        <v>#VALUE!</v>
      </c>
      <c r="AL312" s="114" t="e" vm="2">
        <f t="shared" si="88"/>
        <v>#VALUE!</v>
      </c>
      <c r="AM312" s="112">
        <f t="shared" si="97"/>
        <v>212</v>
      </c>
      <c r="AN312" s="119">
        <f t="shared" si="98"/>
        <v>0.17699999999999999</v>
      </c>
      <c r="AO312" s="107" t="str">
        <f t="shared" si="99"/>
        <v>OK</v>
      </c>
      <c r="AP312" s="113">
        <f t="shared" si="100"/>
        <v>225</v>
      </c>
      <c r="AQ312" s="119">
        <f t="shared" si="101"/>
        <v>0.188</v>
      </c>
      <c r="AR312" s="107" t="str">
        <f t="shared" si="102"/>
        <v>OK</v>
      </c>
      <c r="AS312" s="113">
        <f t="shared" si="103"/>
        <v>234</v>
      </c>
      <c r="AT312" s="119">
        <f t="shared" si="104"/>
        <v>8.8999999999999996E-2</v>
      </c>
      <c r="AU312" s="120" t="str">
        <f t="shared" si="105"/>
        <v>OK</v>
      </c>
      <c r="AV312" s="113">
        <f t="shared" si="89"/>
        <v>0</v>
      </c>
      <c r="AW312" s="119" t="e" vm="2">
        <f t="shared" si="90"/>
        <v>#VALUE!</v>
      </c>
      <c r="AX312" s="121" t="e" vm="2">
        <f t="shared" si="91"/>
        <v>#VALUE!</v>
      </c>
      <c r="AY312" s="106"/>
      <c r="AZ312" s="107"/>
      <c r="BA312" s="111">
        <f t="shared" si="92"/>
        <v>0</v>
      </c>
      <c r="BB312" s="122">
        <f t="shared" si="93"/>
        <v>1</v>
      </c>
      <c r="BC312" s="123" t="e">
        <f>SUMIF(#REF!,#REF!, BB20:BB333)</f>
        <v>#REF!</v>
      </c>
      <c r="BD312" s="123">
        <f t="shared" si="94"/>
        <v>1</v>
      </c>
      <c r="BE312" s="123" t="e">
        <f>SUMIF(#REF!,#REF!, BD20:BD333)</f>
        <v>#REF!</v>
      </c>
      <c r="BF312" s="123">
        <f t="shared" si="95"/>
        <v>0</v>
      </c>
      <c r="BG312" s="123" t="e">
        <f>SUMIF(#REF!,#REF!, BF20:BF333)</f>
        <v>#REF!</v>
      </c>
      <c r="BH312" s="123" t="e" vm="2">
        <f t="shared" si="96"/>
        <v>#VALUE!</v>
      </c>
      <c r="BI312" s="124">
        <f>SUMIF(B20:B333, B312, BH20:BH333)</f>
        <v>0</v>
      </c>
      <c r="BJ312" s="125"/>
      <c r="BK312" s="99"/>
      <c r="BL312" s="100"/>
      <c r="BM312" s="100"/>
      <c r="BN312" s="100"/>
      <c r="BO312" s="100"/>
      <c r="BP312" s="100"/>
      <c r="BQ312" s="100"/>
      <c r="BR312" s="100"/>
      <c r="BS312" s="100"/>
      <c r="BT312" s="100"/>
      <c r="BU312" s="100"/>
      <c r="BV312" s="100"/>
      <c r="BW312" s="100"/>
      <c r="BX312" s="100"/>
      <c r="BY312" s="100"/>
      <c r="BZ312" s="100"/>
      <c r="CA312" s="100"/>
      <c r="CB312" s="100"/>
      <c r="CC312" s="100"/>
      <c r="CD312" s="101"/>
    </row>
    <row r="313" spans="1:82" x14ac:dyDescent="0.25">
      <c r="A313" s="75" t="s">
        <v>593</v>
      </c>
      <c r="B313" s="76"/>
      <c r="C313" s="77" t="s">
        <v>175</v>
      </c>
      <c r="D313" s="77" t="s">
        <v>226</v>
      </c>
      <c r="E313" s="78" t="s">
        <v>594</v>
      </c>
      <c r="F313" s="79" t="s">
        <v>104</v>
      </c>
      <c r="G313" s="80"/>
      <c r="H313" s="81" t="s">
        <v>104</v>
      </c>
      <c r="I313" s="79" t="s">
        <v>5</v>
      </c>
      <c r="J313" s="80" t="s">
        <v>5</v>
      </c>
      <c r="K313" s="82"/>
      <c r="L313" s="83"/>
      <c r="M313" s="84"/>
      <c r="N313" s="85">
        <v>2354</v>
      </c>
      <c r="O313" s="86">
        <v>2498</v>
      </c>
      <c r="P313" s="86">
        <v>2599</v>
      </c>
      <c r="Q313" s="87"/>
      <c r="R313" s="192">
        <v>0.09</v>
      </c>
      <c r="S313" s="85">
        <v>212</v>
      </c>
      <c r="T313" s="86">
        <v>225</v>
      </c>
      <c r="U313" s="86">
        <v>234</v>
      </c>
      <c r="V313" s="87">
        <f t="shared" si="86"/>
        <v>0</v>
      </c>
      <c r="W313" s="89"/>
      <c r="X313" s="90"/>
      <c r="Y313" s="91" t="s">
        <v>80</v>
      </c>
      <c r="Z313" s="80" t="str">
        <f>'[2]Tier 1'!V313</f>
        <v>D</v>
      </c>
      <c r="AA313" s="80"/>
      <c r="AB313" s="80"/>
      <c r="AC313" s="80"/>
      <c r="AD313" s="81"/>
      <c r="AE313" s="85">
        <f>'[2]Tier 1'!W313</f>
        <v>1962</v>
      </c>
      <c r="AF313" s="86"/>
      <c r="AG313" s="86">
        <f>'[2]Tier 1'!X313</f>
        <v>1962</v>
      </c>
      <c r="AH313" s="86"/>
      <c r="AI313" s="86">
        <f>'[2]Tier 1'!Y313</f>
        <v>1962</v>
      </c>
      <c r="AJ313" s="86">
        <f t="shared" si="87"/>
        <v>1765.8</v>
      </c>
      <c r="AK313" s="86" t="e">
        <f>VLOOKUP(A313,[1]_ScenarioData!$B$2:$FF$9999,-1,FALSE)</f>
        <v>#N/A</v>
      </c>
      <c r="AL313" s="87" t="e">
        <f t="shared" si="88"/>
        <v>#N/A</v>
      </c>
      <c r="AM313" s="85">
        <f t="shared" si="97"/>
        <v>212</v>
      </c>
      <c r="AN313" s="92">
        <f t="shared" si="98"/>
        <v>0.108</v>
      </c>
      <c r="AO313" s="80" t="str">
        <f t="shared" si="99"/>
        <v>OK</v>
      </c>
      <c r="AP313" s="86">
        <f t="shared" si="100"/>
        <v>225</v>
      </c>
      <c r="AQ313" s="92">
        <f t="shared" si="101"/>
        <v>0.115</v>
      </c>
      <c r="AR313" s="80" t="str">
        <f t="shared" si="102"/>
        <v>OK</v>
      </c>
      <c r="AS313" s="86">
        <f t="shared" si="103"/>
        <v>234</v>
      </c>
      <c r="AT313" s="92">
        <f t="shared" si="104"/>
        <v>0.11899999999999999</v>
      </c>
      <c r="AU313" s="93" t="str">
        <f t="shared" si="105"/>
        <v>OK</v>
      </c>
      <c r="AV313" s="86">
        <f t="shared" si="89"/>
        <v>0</v>
      </c>
      <c r="AW313" s="92" t="e">
        <f t="shared" si="90"/>
        <v>#N/A</v>
      </c>
      <c r="AX313" s="94" t="e">
        <f t="shared" si="91"/>
        <v>#N/A</v>
      </c>
      <c r="AY313" s="79"/>
      <c r="AZ313" s="80"/>
      <c r="BA313" s="84">
        <f t="shared" si="92"/>
        <v>0</v>
      </c>
      <c r="BB313" s="95">
        <f t="shared" si="93"/>
        <v>1</v>
      </c>
      <c r="BC313" s="96" t="e">
        <f>SUMIF(#REF!,#REF!, BB20:BB333)</f>
        <v>#REF!</v>
      </c>
      <c r="BD313" s="96">
        <f t="shared" si="94"/>
        <v>1</v>
      </c>
      <c r="BE313" s="96" t="e">
        <f>SUMIF(#REF!,#REF!, BD20:BD333)</f>
        <v>#REF!</v>
      </c>
      <c r="BF313" s="96">
        <f t="shared" si="95"/>
        <v>0</v>
      </c>
      <c r="BG313" s="96" t="e">
        <f>SUMIF(#REF!,#REF!, BF20:BF333)</f>
        <v>#REF!</v>
      </c>
      <c r="BH313" s="96" t="e">
        <f t="shared" si="96"/>
        <v>#N/A</v>
      </c>
      <c r="BI313" s="97">
        <f>SUMIF(B20:B333, B313, BH20:BH333)</f>
        <v>0</v>
      </c>
      <c r="BJ313" s="98"/>
      <c r="BK313" s="99"/>
      <c r="BL313" s="100"/>
      <c r="BM313" s="100"/>
      <c r="BN313" s="100"/>
      <c r="BO313" s="100"/>
      <c r="BP313" s="100"/>
      <c r="BQ313" s="100"/>
      <c r="BR313" s="100"/>
      <c r="BS313" s="100"/>
      <c r="BT313" s="100"/>
      <c r="BU313" s="100"/>
      <c r="BV313" s="100"/>
      <c r="BW313" s="100"/>
      <c r="BX313" s="100"/>
      <c r="BY313" s="100"/>
      <c r="BZ313" s="100"/>
      <c r="CA313" s="100"/>
      <c r="CB313" s="100"/>
      <c r="CC313" s="100"/>
      <c r="CD313" s="101"/>
    </row>
    <row r="314" spans="1:82" x14ac:dyDescent="0.25">
      <c r="A314" s="102" t="s">
        <v>595</v>
      </c>
      <c r="B314" s="103"/>
      <c r="C314" s="104" t="s">
        <v>594</v>
      </c>
      <c r="D314" s="104" t="s">
        <v>175</v>
      </c>
      <c r="E314" s="105" t="s">
        <v>596</v>
      </c>
      <c r="F314" s="106" t="s">
        <v>104</v>
      </c>
      <c r="G314" s="107"/>
      <c r="H314" s="108" t="s">
        <v>109</v>
      </c>
      <c r="I314" s="106" t="s">
        <v>5</v>
      </c>
      <c r="J314" s="107" t="s">
        <v>5</v>
      </c>
      <c r="K314" s="109"/>
      <c r="L314" s="110"/>
      <c r="M314" s="111"/>
      <c r="N314" s="112">
        <v>2354</v>
      </c>
      <c r="O314" s="113">
        <v>2498</v>
      </c>
      <c r="P314" s="113">
        <v>2599</v>
      </c>
      <c r="Q314" s="114"/>
      <c r="R314" s="193">
        <v>0.09</v>
      </c>
      <c r="S314" s="112">
        <v>212</v>
      </c>
      <c r="T314" s="113">
        <v>225</v>
      </c>
      <c r="U314" s="113">
        <v>234</v>
      </c>
      <c r="V314" s="114">
        <f t="shared" si="86"/>
        <v>0</v>
      </c>
      <c r="W314" s="116"/>
      <c r="X314" s="117"/>
      <c r="Y314" s="118" t="s">
        <v>80</v>
      </c>
      <c r="Z314" s="107" t="str">
        <f>'[2]Tier 1'!V314</f>
        <v>D</v>
      </c>
      <c r="AA314" s="107"/>
      <c r="AB314" s="107"/>
      <c r="AC314" s="107"/>
      <c r="AD314" s="108"/>
      <c r="AE314" s="112">
        <f>'[2]Tier 1'!W314</f>
        <v>1962</v>
      </c>
      <c r="AF314" s="113"/>
      <c r="AG314" s="113">
        <f>'[2]Tier 1'!X314</f>
        <v>1962</v>
      </c>
      <c r="AH314" s="113"/>
      <c r="AI314" s="113">
        <f>'[2]Tier 1'!Y314</f>
        <v>1962</v>
      </c>
      <c r="AJ314" s="113">
        <f t="shared" si="87"/>
        <v>1765.8</v>
      </c>
      <c r="AK314" s="113" t="e">
        <f>VLOOKUP(A314,[1]_ScenarioData!$B$2:$FF$9999,-1,FALSE)</f>
        <v>#N/A</v>
      </c>
      <c r="AL314" s="114" t="e">
        <f t="shared" si="88"/>
        <v>#N/A</v>
      </c>
      <c r="AM314" s="112">
        <f t="shared" si="97"/>
        <v>212</v>
      </c>
      <c r="AN314" s="119">
        <f t="shared" si="98"/>
        <v>0.108</v>
      </c>
      <c r="AO314" s="107" t="str">
        <f t="shared" si="99"/>
        <v>OK</v>
      </c>
      <c r="AP314" s="113">
        <f t="shared" si="100"/>
        <v>225</v>
      </c>
      <c r="AQ314" s="119">
        <f t="shared" si="101"/>
        <v>0.115</v>
      </c>
      <c r="AR314" s="107" t="str">
        <f t="shared" si="102"/>
        <v>OK</v>
      </c>
      <c r="AS314" s="113">
        <f t="shared" si="103"/>
        <v>234</v>
      </c>
      <c r="AT314" s="119">
        <f t="shared" si="104"/>
        <v>0.11899999999999999</v>
      </c>
      <c r="AU314" s="120" t="str">
        <f t="shared" si="105"/>
        <v>OK</v>
      </c>
      <c r="AV314" s="113">
        <f t="shared" si="89"/>
        <v>0</v>
      </c>
      <c r="AW314" s="119" t="e">
        <f t="shared" si="90"/>
        <v>#N/A</v>
      </c>
      <c r="AX314" s="121" t="e">
        <f t="shared" si="91"/>
        <v>#N/A</v>
      </c>
      <c r="AY314" s="106"/>
      <c r="AZ314" s="107"/>
      <c r="BA314" s="111">
        <f t="shared" si="92"/>
        <v>0</v>
      </c>
      <c r="BB314" s="122">
        <f t="shared" si="93"/>
        <v>1</v>
      </c>
      <c r="BC314" s="123" t="e">
        <f>SUMIF(#REF!,#REF!, BB20:BB333)</f>
        <v>#REF!</v>
      </c>
      <c r="BD314" s="123">
        <f t="shared" si="94"/>
        <v>1</v>
      </c>
      <c r="BE314" s="123" t="e">
        <f>SUMIF(#REF!,#REF!, BD20:BD333)</f>
        <v>#REF!</v>
      </c>
      <c r="BF314" s="123">
        <f t="shared" si="95"/>
        <v>0</v>
      </c>
      <c r="BG314" s="123" t="e">
        <f>SUMIF(#REF!,#REF!, BF20:BF333)</f>
        <v>#REF!</v>
      </c>
      <c r="BH314" s="123" t="e">
        <f t="shared" si="96"/>
        <v>#N/A</v>
      </c>
      <c r="BI314" s="124">
        <f>SUMIF(B20:B333, B314, BH20:BH333)</f>
        <v>0</v>
      </c>
      <c r="BJ314" s="125"/>
      <c r="BK314" s="99"/>
      <c r="BL314" s="100"/>
      <c r="BM314" s="100"/>
      <c r="BN314" s="100"/>
      <c r="BO314" s="100"/>
      <c r="BP314" s="100"/>
      <c r="BQ314" s="100"/>
      <c r="BR314" s="100"/>
      <c r="BS314" s="100"/>
      <c r="BT314" s="100"/>
      <c r="BU314" s="100"/>
      <c r="BV314" s="100"/>
      <c r="BW314" s="100"/>
      <c r="BX314" s="100"/>
      <c r="BY314" s="100"/>
      <c r="BZ314" s="100"/>
      <c r="CA314" s="100"/>
      <c r="CB314" s="100"/>
      <c r="CC314" s="100"/>
      <c r="CD314" s="101"/>
    </row>
    <row r="315" spans="1:82" x14ac:dyDescent="0.25">
      <c r="A315" s="75" t="s">
        <v>597</v>
      </c>
      <c r="B315" s="76"/>
      <c r="C315" s="77" t="s">
        <v>223</v>
      </c>
      <c r="D315" s="77" t="s">
        <v>172</v>
      </c>
      <c r="E315" s="78" t="s">
        <v>173</v>
      </c>
      <c r="F315" s="79" t="s">
        <v>109</v>
      </c>
      <c r="G315" s="80"/>
      <c r="H315" s="81" t="s">
        <v>109</v>
      </c>
      <c r="I315" s="79" t="s">
        <v>5</v>
      </c>
      <c r="J315" s="80" t="s">
        <v>5</v>
      </c>
      <c r="K315" s="82"/>
      <c r="L315" s="83"/>
      <c r="M315" s="84"/>
      <c r="N315" s="85">
        <v>19073</v>
      </c>
      <c r="O315" s="86">
        <v>20735</v>
      </c>
      <c r="P315" s="86">
        <v>21843</v>
      </c>
      <c r="Q315" s="87"/>
      <c r="R315" s="192">
        <v>0.09</v>
      </c>
      <c r="S315" s="85">
        <v>1717</v>
      </c>
      <c r="T315" s="86">
        <v>1866</v>
      </c>
      <c r="U315" s="86">
        <v>1966</v>
      </c>
      <c r="V315" s="87">
        <f t="shared" si="86"/>
        <v>0</v>
      </c>
      <c r="W315" s="89"/>
      <c r="X315" s="90"/>
      <c r="Y315" s="91" t="s">
        <v>80</v>
      </c>
      <c r="Z315" s="80" t="str">
        <f>'[2]Tier 1'!V315</f>
        <v>D</v>
      </c>
      <c r="AA315" s="80"/>
      <c r="AB315" s="80"/>
      <c r="AC315" s="80"/>
      <c r="AD315" s="81"/>
      <c r="AE315" s="85">
        <f>'[2]Tier 1'!W315</f>
        <v>2628</v>
      </c>
      <c r="AF315" s="86"/>
      <c r="AG315" s="86">
        <f>'[2]Tier 1'!X315</f>
        <v>2628</v>
      </c>
      <c r="AH315" s="86"/>
      <c r="AI315" s="86">
        <f>'[2]Tier 1'!Y315</f>
        <v>1197</v>
      </c>
      <c r="AJ315" s="86">
        <f t="shared" si="87"/>
        <v>1077.3</v>
      </c>
      <c r="AK315" s="86" t="e" vm="1">
        <f>VLOOKUP(A315,[1]_ScenarioData!$B$2:$FF$9999,-1,FALSE)</f>
        <v>#VALUE!</v>
      </c>
      <c r="AL315" s="87" t="e" vm="2">
        <f t="shared" si="88"/>
        <v>#VALUE!</v>
      </c>
      <c r="AM315" s="85">
        <f t="shared" si="97"/>
        <v>1717</v>
      </c>
      <c r="AN315" s="92">
        <f t="shared" si="98"/>
        <v>0.65300000000000002</v>
      </c>
      <c r="AO315" s="80" t="str">
        <f t="shared" si="99"/>
        <v>OK</v>
      </c>
      <c r="AP315" s="86">
        <f t="shared" si="100"/>
        <v>1866</v>
      </c>
      <c r="AQ315" s="92">
        <f t="shared" si="101"/>
        <v>0.71</v>
      </c>
      <c r="AR315" s="80" t="str">
        <f t="shared" si="102"/>
        <v>OK</v>
      </c>
      <c r="AS315" s="86">
        <f t="shared" si="103"/>
        <v>1966</v>
      </c>
      <c r="AT315" s="92">
        <f t="shared" si="104"/>
        <v>1.6419999999999999</v>
      </c>
      <c r="AU315" s="93" t="str">
        <f t="shared" si="105"/>
        <v>OK</v>
      </c>
      <c r="AV315" s="86">
        <f t="shared" si="89"/>
        <v>0</v>
      </c>
      <c r="AW315" s="92" t="e" vm="2">
        <f t="shared" si="90"/>
        <v>#VALUE!</v>
      </c>
      <c r="AX315" s="94" t="e" vm="2">
        <f t="shared" si="91"/>
        <v>#VALUE!</v>
      </c>
      <c r="AY315" s="79"/>
      <c r="AZ315" s="80"/>
      <c r="BA315" s="84">
        <f t="shared" si="92"/>
        <v>0</v>
      </c>
      <c r="BB315" s="95">
        <f t="shared" si="93"/>
        <v>1</v>
      </c>
      <c r="BC315" s="96" t="e">
        <f>SUMIF(#REF!,#REF!, BB20:BB333)</f>
        <v>#REF!</v>
      </c>
      <c r="BD315" s="96">
        <f t="shared" si="94"/>
        <v>1</v>
      </c>
      <c r="BE315" s="96" t="e">
        <f>SUMIF(#REF!,#REF!, BD20:BD333)</f>
        <v>#REF!</v>
      </c>
      <c r="BF315" s="96">
        <f t="shared" si="95"/>
        <v>1</v>
      </c>
      <c r="BG315" s="96" t="e">
        <f>SUMIF(#REF!,#REF!, BF20:BF333)</f>
        <v>#REF!</v>
      </c>
      <c r="BH315" s="96" t="e" vm="2">
        <f t="shared" si="96"/>
        <v>#VALUE!</v>
      </c>
      <c r="BI315" s="97">
        <f>SUMIF(B20:B333, B315, BH20:BH333)</f>
        <v>0</v>
      </c>
      <c r="BJ315" s="98"/>
      <c r="BK315" s="99"/>
      <c r="BL315" s="100"/>
      <c r="BM315" s="100"/>
      <c r="BN315" s="100"/>
      <c r="BO315" s="100"/>
      <c r="BP315" s="100"/>
      <c r="BQ315" s="100"/>
      <c r="BR315" s="100"/>
      <c r="BS315" s="100"/>
      <c r="BT315" s="100"/>
      <c r="BU315" s="100"/>
      <c r="BV315" s="100"/>
      <c r="BW315" s="100"/>
      <c r="BX315" s="100"/>
      <c r="BY315" s="100"/>
      <c r="BZ315" s="100"/>
      <c r="CA315" s="100"/>
      <c r="CB315" s="100"/>
      <c r="CC315" s="100"/>
      <c r="CD315" s="101"/>
    </row>
    <row r="316" spans="1:82" x14ac:dyDescent="0.25">
      <c r="A316" s="102" t="s">
        <v>598</v>
      </c>
      <c r="B316" s="103"/>
      <c r="C316" s="104" t="s">
        <v>223</v>
      </c>
      <c r="D316" s="104" t="s">
        <v>173</v>
      </c>
      <c r="E316" s="105" t="s">
        <v>599</v>
      </c>
      <c r="F316" s="106" t="s">
        <v>109</v>
      </c>
      <c r="G316" s="107"/>
      <c r="H316" s="108" t="s">
        <v>109</v>
      </c>
      <c r="I316" s="106" t="s">
        <v>5</v>
      </c>
      <c r="J316" s="107" t="s">
        <v>5</v>
      </c>
      <c r="K316" s="109"/>
      <c r="L316" s="110"/>
      <c r="M316" s="111"/>
      <c r="N316" s="112">
        <v>22383</v>
      </c>
      <c r="O316" s="113">
        <v>23753</v>
      </c>
      <c r="P316" s="113">
        <v>24713</v>
      </c>
      <c r="Q316" s="114"/>
      <c r="R316" s="193">
        <v>0.09</v>
      </c>
      <c r="S316" s="112">
        <v>2014</v>
      </c>
      <c r="T316" s="113">
        <v>2138</v>
      </c>
      <c r="U316" s="113">
        <v>2224</v>
      </c>
      <c r="V316" s="114">
        <f t="shared" si="86"/>
        <v>0</v>
      </c>
      <c r="W316" s="116"/>
      <c r="X316" s="117"/>
      <c r="Y316" s="118" t="s">
        <v>80</v>
      </c>
      <c r="Z316" s="107" t="str">
        <f>'[2]Tier 1'!V316</f>
        <v>D</v>
      </c>
      <c r="AA316" s="107"/>
      <c r="AB316" s="107"/>
      <c r="AC316" s="107"/>
      <c r="AD316" s="108"/>
      <c r="AE316" s="112">
        <f>'[2]Tier 1'!W316</f>
        <v>2628</v>
      </c>
      <c r="AF316" s="113"/>
      <c r="AG316" s="113">
        <f>'[2]Tier 1'!X316</f>
        <v>2628</v>
      </c>
      <c r="AH316" s="113"/>
      <c r="AI316" s="113">
        <f>'[2]Tier 1'!Y316</f>
        <v>2628</v>
      </c>
      <c r="AJ316" s="113">
        <f t="shared" si="87"/>
        <v>2365.2000000000003</v>
      </c>
      <c r="AK316" s="113" t="e">
        <f>VLOOKUP(A316,[1]_ScenarioData!$B$2:$FF$9999,-1,FALSE)</f>
        <v>#N/A</v>
      </c>
      <c r="AL316" s="114" t="e">
        <f t="shared" si="88"/>
        <v>#N/A</v>
      </c>
      <c r="AM316" s="112">
        <f t="shared" si="97"/>
        <v>2014</v>
      </c>
      <c r="AN316" s="119">
        <f t="shared" si="98"/>
        <v>0.76600000000000001</v>
      </c>
      <c r="AO316" s="107" t="str">
        <f t="shared" si="99"/>
        <v>OK</v>
      </c>
      <c r="AP316" s="113">
        <f t="shared" si="100"/>
        <v>2138</v>
      </c>
      <c r="AQ316" s="119">
        <f t="shared" si="101"/>
        <v>0.81399999999999995</v>
      </c>
      <c r="AR316" s="107" t="str">
        <f t="shared" si="102"/>
        <v>OK</v>
      </c>
      <c r="AS316" s="113">
        <f t="shared" si="103"/>
        <v>2224</v>
      </c>
      <c r="AT316" s="119">
        <f t="shared" si="104"/>
        <v>0.84599999999999997</v>
      </c>
      <c r="AU316" s="120" t="str">
        <f t="shared" si="105"/>
        <v>OK</v>
      </c>
      <c r="AV316" s="113">
        <f t="shared" si="89"/>
        <v>0</v>
      </c>
      <c r="AW316" s="119" t="e">
        <f t="shared" si="90"/>
        <v>#N/A</v>
      </c>
      <c r="AX316" s="121" t="e">
        <f t="shared" si="91"/>
        <v>#N/A</v>
      </c>
      <c r="AY316" s="106"/>
      <c r="AZ316" s="107"/>
      <c r="BA316" s="111">
        <f t="shared" si="92"/>
        <v>0</v>
      </c>
      <c r="BB316" s="122">
        <f t="shared" si="93"/>
        <v>1</v>
      </c>
      <c r="BC316" s="123" t="e">
        <f>SUMIF(#REF!,#REF!, BB20:BB333)</f>
        <v>#REF!</v>
      </c>
      <c r="BD316" s="123">
        <f t="shared" si="94"/>
        <v>1</v>
      </c>
      <c r="BE316" s="123" t="e">
        <f>SUMIF(#REF!,#REF!, BD20:BD333)</f>
        <v>#REF!</v>
      </c>
      <c r="BF316" s="123">
        <f t="shared" si="95"/>
        <v>0</v>
      </c>
      <c r="BG316" s="123" t="e">
        <f>SUMIF(#REF!,#REF!, BF20:BF333)</f>
        <v>#REF!</v>
      </c>
      <c r="BH316" s="123" t="e">
        <f t="shared" si="96"/>
        <v>#N/A</v>
      </c>
      <c r="BI316" s="124">
        <f>SUMIF(B20:B333, B316, BH20:BH333)</f>
        <v>0</v>
      </c>
      <c r="BJ316" s="125"/>
      <c r="BK316" s="99"/>
      <c r="BL316" s="100"/>
      <c r="BM316" s="100"/>
      <c r="BN316" s="100"/>
      <c r="BO316" s="100"/>
      <c r="BP316" s="100"/>
      <c r="BQ316" s="100"/>
      <c r="BR316" s="100"/>
      <c r="BS316" s="100"/>
      <c r="BT316" s="100"/>
      <c r="BU316" s="100"/>
      <c r="BV316" s="100"/>
      <c r="BW316" s="100"/>
      <c r="BX316" s="100"/>
      <c r="BY316" s="100"/>
      <c r="BZ316" s="100"/>
      <c r="CA316" s="100"/>
      <c r="CB316" s="100"/>
      <c r="CC316" s="100"/>
      <c r="CD316" s="101"/>
    </row>
    <row r="317" spans="1:82" x14ac:dyDescent="0.25">
      <c r="A317" s="75" t="s">
        <v>600</v>
      </c>
      <c r="B317" s="76"/>
      <c r="C317" s="77" t="s">
        <v>223</v>
      </c>
      <c r="D317" s="77" t="s">
        <v>599</v>
      </c>
      <c r="E317" s="78" t="s">
        <v>601</v>
      </c>
      <c r="F317" s="79" t="s">
        <v>109</v>
      </c>
      <c r="G317" s="80"/>
      <c r="H317" s="81" t="s">
        <v>109</v>
      </c>
      <c r="I317" s="79" t="s">
        <v>5</v>
      </c>
      <c r="J317" s="80" t="s">
        <v>5</v>
      </c>
      <c r="K317" s="82"/>
      <c r="L317" s="83"/>
      <c r="M317" s="84"/>
      <c r="N317" s="85">
        <v>22383</v>
      </c>
      <c r="O317" s="86">
        <v>23753</v>
      </c>
      <c r="P317" s="86">
        <v>24713</v>
      </c>
      <c r="Q317" s="87"/>
      <c r="R317" s="192">
        <v>0.09</v>
      </c>
      <c r="S317" s="85">
        <v>2014</v>
      </c>
      <c r="T317" s="86">
        <v>2138</v>
      </c>
      <c r="U317" s="86">
        <v>2224</v>
      </c>
      <c r="V317" s="87">
        <f t="shared" si="86"/>
        <v>0</v>
      </c>
      <c r="W317" s="89"/>
      <c r="X317" s="90"/>
      <c r="Y317" s="91" t="s">
        <v>80</v>
      </c>
      <c r="Z317" s="80" t="str">
        <f>'[2]Tier 1'!V317</f>
        <v>D</v>
      </c>
      <c r="AA317" s="80"/>
      <c r="AB317" s="80"/>
      <c r="AC317" s="80"/>
      <c r="AD317" s="81"/>
      <c r="AE317" s="85">
        <f>'[2]Tier 1'!W317</f>
        <v>2628</v>
      </c>
      <c r="AF317" s="86"/>
      <c r="AG317" s="86">
        <f>'[2]Tier 1'!X317</f>
        <v>2628</v>
      </c>
      <c r="AH317" s="86"/>
      <c r="AI317" s="86">
        <f>'[2]Tier 1'!Y317</f>
        <v>2628</v>
      </c>
      <c r="AJ317" s="86">
        <f t="shared" si="87"/>
        <v>2365.2000000000003</v>
      </c>
      <c r="AK317" s="86" t="e">
        <f>VLOOKUP(A317,[1]_ScenarioData!$B$2:$FF$9999,-1,FALSE)</f>
        <v>#N/A</v>
      </c>
      <c r="AL317" s="87" t="e">
        <f t="shared" si="88"/>
        <v>#N/A</v>
      </c>
      <c r="AM317" s="85">
        <f t="shared" si="97"/>
        <v>2014</v>
      </c>
      <c r="AN317" s="92">
        <f t="shared" si="98"/>
        <v>0.76600000000000001</v>
      </c>
      <c r="AO317" s="80" t="str">
        <f t="shared" si="99"/>
        <v>OK</v>
      </c>
      <c r="AP317" s="86">
        <f t="shared" si="100"/>
        <v>2138</v>
      </c>
      <c r="AQ317" s="92">
        <f t="shared" si="101"/>
        <v>0.81399999999999995</v>
      </c>
      <c r="AR317" s="80" t="str">
        <f t="shared" si="102"/>
        <v>OK</v>
      </c>
      <c r="AS317" s="86">
        <f t="shared" si="103"/>
        <v>2224</v>
      </c>
      <c r="AT317" s="92">
        <f t="shared" si="104"/>
        <v>0.84599999999999997</v>
      </c>
      <c r="AU317" s="93" t="str">
        <f t="shared" si="105"/>
        <v>OK</v>
      </c>
      <c r="AV317" s="86">
        <f t="shared" si="89"/>
        <v>0</v>
      </c>
      <c r="AW317" s="92" t="e">
        <f t="shared" si="90"/>
        <v>#N/A</v>
      </c>
      <c r="AX317" s="94" t="e">
        <f t="shared" si="91"/>
        <v>#N/A</v>
      </c>
      <c r="AY317" s="79"/>
      <c r="AZ317" s="80"/>
      <c r="BA317" s="84">
        <f t="shared" si="92"/>
        <v>0</v>
      </c>
      <c r="BB317" s="95">
        <f t="shared" si="93"/>
        <v>1</v>
      </c>
      <c r="BC317" s="96" t="e">
        <f>SUMIF(#REF!,#REF!, BB20:BB333)</f>
        <v>#REF!</v>
      </c>
      <c r="BD317" s="96">
        <f t="shared" si="94"/>
        <v>1</v>
      </c>
      <c r="BE317" s="96" t="e">
        <f>SUMIF(#REF!,#REF!, BD20:BD333)</f>
        <v>#REF!</v>
      </c>
      <c r="BF317" s="96">
        <f t="shared" si="95"/>
        <v>0</v>
      </c>
      <c r="BG317" s="96" t="e">
        <f>SUMIF(#REF!,#REF!, BF20:BF333)</f>
        <v>#REF!</v>
      </c>
      <c r="BH317" s="96" t="e">
        <f t="shared" si="96"/>
        <v>#N/A</v>
      </c>
      <c r="BI317" s="97">
        <f>SUMIF(B20:B333, B317, BH20:BH333)</f>
        <v>0</v>
      </c>
      <c r="BJ317" s="98"/>
      <c r="BK317" s="99"/>
      <c r="BL317" s="100"/>
      <c r="BM317" s="100"/>
      <c r="BN317" s="100"/>
      <c r="BO317" s="100"/>
      <c r="BP317" s="100"/>
      <c r="BQ317" s="100"/>
      <c r="BR317" s="100"/>
      <c r="BS317" s="100"/>
      <c r="BT317" s="100"/>
      <c r="BU317" s="100"/>
      <c r="BV317" s="100"/>
      <c r="BW317" s="100"/>
      <c r="BX317" s="100"/>
      <c r="BY317" s="100"/>
      <c r="BZ317" s="100"/>
      <c r="CA317" s="100"/>
      <c r="CB317" s="100"/>
      <c r="CC317" s="100"/>
      <c r="CD317" s="101"/>
    </row>
    <row r="318" spans="1:82" x14ac:dyDescent="0.25">
      <c r="A318" s="102" t="s">
        <v>602</v>
      </c>
      <c r="B318" s="103"/>
      <c r="C318" s="104" t="s">
        <v>223</v>
      </c>
      <c r="D318" s="104" t="s">
        <v>601</v>
      </c>
      <c r="E318" s="105" t="s">
        <v>603</v>
      </c>
      <c r="F318" s="106" t="s">
        <v>109</v>
      </c>
      <c r="G318" s="107"/>
      <c r="H318" s="108" t="s">
        <v>109</v>
      </c>
      <c r="I318" s="106" t="s">
        <v>5</v>
      </c>
      <c r="J318" s="107" t="s">
        <v>5</v>
      </c>
      <c r="K318" s="109"/>
      <c r="L318" s="110"/>
      <c r="M318" s="111"/>
      <c r="N318" s="112">
        <v>22383</v>
      </c>
      <c r="O318" s="113">
        <v>23753</v>
      </c>
      <c r="P318" s="113">
        <v>24713</v>
      </c>
      <c r="Q318" s="114"/>
      <c r="R318" s="193">
        <v>0.09</v>
      </c>
      <c r="S318" s="112">
        <v>2014</v>
      </c>
      <c r="T318" s="113">
        <v>2138</v>
      </c>
      <c r="U318" s="113">
        <v>2224</v>
      </c>
      <c r="V318" s="114">
        <f t="shared" si="86"/>
        <v>0</v>
      </c>
      <c r="W318" s="116"/>
      <c r="X318" s="117"/>
      <c r="Y318" s="118" t="s">
        <v>80</v>
      </c>
      <c r="Z318" s="107" t="str">
        <f>'[2]Tier 1'!V318</f>
        <v>D</v>
      </c>
      <c r="AA318" s="107"/>
      <c r="AB318" s="107"/>
      <c r="AC318" s="107"/>
      <c r="AD318" s="108"/>
      <c r="AE318" s="112">
        <f>'[2]Tier 1'!W318</f>
        <v>2628</v>
      </c>
      <c r="AF318" s="113"/>
      <c r="AG318" s="113">
        <f>'[2]Tier 1'!X318</f>
        <v>2628</v>
      </c>
      <c r="AH318" s="113"/>
      <c r="AI318" s="113">
        <f>'[2]Tier 1'!Y318</f>
        <v>2628</v>
      </c>
      <c r="AJ318" s="113">
        <f t="shared" si="87"/>
        <v>2365.2000000000003</v>
      </c>
      <c r="AK318" s="113" t="e" vm="1">
        <f>VLOOKUP(A318,[1]_ScenarioData!$B$2:$FF$9999,-1,FALSE)</f>
        <v>#VALUE!</v>
      </c>
      <c r="AL318" s="114" t="e" vm="2">
        <f t="shared" si="88"/>
        <v>#VALUE!</v>
      </c>
      <c r="AM318" s="112">
        <f t="shared" si="97"/>
        <v>2014</v>
      </c>
      <c r="AN318" s="119">
        <f t="shared" si="98"/>
        <v>0.76600000000000001</v>
      </c>
      <c r="AO318" s="107" t="str">
        <f t="shared" si="99"/>
        <v>OK</v>
      </c>
      <c r="AP318" s="113">
        <f t="shared" si="100"/>
        <v>2138</v>
      </c>
      <c r="AQ318" s="119">
        <f t="shared" si="101"/>
        <v>0.81399999999999995</v>
      </c>
      <c r="AR318" s="107" t="str">
        <f t="shared" si="102"/>
        <v>OK</v>
      </c>
      <c r="AS318" s="113">
        <f t="shared" si="103"/>
        <v>2224</v>
      </c>
      <c r="AT318" s="119">
        <f t="shared" si="104"/>
        <v>0.84599999999999997</v>
      </c>
      <c r="AU318" s="120" t="str">
        <f t="shared" si="105"/>
        <v>OK</v>
      </c>
      <c r="AV318" s="113">
        <f t="shared" si="89"/>
        <v>0</v>
      </c>
      <c r="AW318" s="119" t="e" vm="2">
        <f t="shared" si="90"/>
        <v>#VALUE!</v>
      </c>
      <c r="AX318" s="121" t="e" vm="2">
        <f t="shared" si="91"/>
        <v>#VALUE!</v>
      </c>
      <c r="AY318" s="106"/>
      <c r="AZ318" s="107"/>
      <c r="BA318" s="111">
        <f t="shared" si="92"/>
        <v>0</v>
      </c>
      <c r="BB318" s="122">
        <f t="shared" si="93"/>
        <v>1</v>
      </c>
      <c r="BC318" s="123" t="e">
        <f>SUMIF(#REF!,#REF!, BB20:BB333)</f>
        <v>#REF!</v>
      </c>
      <c r="BD318" s="123">
        <f t="shared" si="94"/>
        <v>1</v>
      </c>
      <c r="BE318" s="123" t="e">
        <f>SUMIF(#REF!,#REF!, BD20:BD333)</f>
        <v>#REF!</v>
      </c>
      <c r="BF318" s="123">
        <f t="shared" si="95"/>
        <v>0</v>
      </c>
      <c r="BG318" s="123" t="e">
        <f>SUMIF(#REF!,#REF!, BF20:BF333)</f>
        <v>#REF!</v>
      </c>
      <c r="BH318" s="123" t="e" vm="2">
        <f t="shared" si="96"/>
        <v>#VALUE!</v>
      </c>
      <c r="BI318" s="124">
        <f>SUMIF(B20:B333, B318, BH20:BH333)</f>
        <v>0</v>
      </c>
      <c r="BJ318" s="125"/>
      <c r="BK318" s="99"/>
      <c r="BL318" s="100"/>
      <c r="BM318" s="100"/>
      <c r="BN318" s="100"/>
      <c r="BO318" s="100"/>
      <c r="BP318" s="100"/>
      <c r="BQ318" s="100"/>
      <c r="BR318" s="100"/>
      <c r="BS318" s="100"/>
      <c r="BT318" s="100"/>
      <c r="BU318" s="100"/>
      <c r="BV318" s="100"/>
      <c r="BW318" s="100"/>
      <c r="BX318" s="100"/>
      <c r="BY318" s="100"/>
      <c r="BZ318" s="100"/>
      <c r="CA318" s="100"/>
      <c r="CB318" s="100"/>
      <c r="CC318" s="100"/>
      <c r="CD318" s="101"/>
    </row>
    <row r="319" spans="1:82" x14ac:dyDescent="0.25">
      <c r="A319" s="75" t="s">
        <v>604</v>
      </c>
      <c r="B319" s="76"/>
      <c r="C319" s="77" t="s">
        <v>223</v>
      </c>
      <c r="D319" s="77" t="s">
        <v>603</v>
      </c>
      <c r="E319" s="78" t="s">
        <v>181</v>
      </c>
      <c r="F319" s="79" t="s">
        <v>109</v>
      </c>
      <c r="G319" s="80"/>
      <c r="H319" s="81" t="s">
        <v>104</v>
      </c>
      <c r="I319" s="79" t="s">
        <v>5</v>
      </c>
      <c r="J319" s="80" t="s">
        <v>5</v>
      </c>
      <c r="K319" s="82"/>
      <c r="L319" s="83"/>
      <c r="M319" s="84"/>
      <c r="N319" s="85">
        <v>22383</v>
      </c>
      <c r="O319" s="86">
        <v>23753</v>
      </c>
      <c r="P319" s="86">
        <v>24713</v>
      </c>
      <c r="Q319" s="87"/>
      <c r="R319" s="192">
        <v>0.09</v>
      </c>
      <c r="S319" s="85">
        <v>2014</v>
      </c>
      <c r="T319" s="86">
        <v>2138</v>
      </c>
      <c r="U319" s="86">
        <v>2224</v>
      </c>
      <c r="V319" s="87">
        <f t="shared" si="86"/>
        <v>0</v>
      </c>
      <c r="W319" s="89"/>
      <c r="X319" s="90"/>
      <c r="Y319" s="91" t="s">
        <v>80</v>
      </c>
      <c r="Z319" s="80" t="str">
        <f>'[2]Tier 1'!V319</f>
        <v>D</v>
      </c>
      <c r="AA319" s="80"/>
      <c r="AB319" s="80"/>
      <c r="AC319" s="80"/>
      <c r="AD319" s="81"/>
      <c r="AE319" s="85">
        <f>'[2]Tier 1'!W319</f>
        <v>2628</v>
      </c>
      <c r="AF319" s="86"/>
      <c r="AG319" s="86">
        <f>'[2]Tier 1'!X319</f>
        <v>2628</v>
      </c>
      <c r="AH319" s="86"/>
      <c r="AI319" s="86">
        <f>'[2]Tier 1'!Y319</f>
        <v>2628</v>
      </c>
      <c r="AJ319" s="86">
        <f t="shared" si="87"/>
        <v>2365.2000000000003</v>
      </c>
      <c r="AK319" s="86" t="e" vm="1">
        <f>VLOOKUP(A319,[1]_ScenarioData!$B$2:$FF$9999,-1,FALSE)</f>
        <v>#VALUE!</v>
      </c>
      <c r="AL319" s="87" t="e" vm="2">
        <f t="shared" si="88"/>
        <v>#VALUE!</v>
      </c>
      <c r="AM319" s="85">
        <f t="shared" si="97"/>
        <v>2014</v>
      </c>
      <c r="AN319" s="92">
        <f t="shared" si="98"/>
        <v>0.76600000000000001</v>
      </c>
      <c r="AO319" s="80" t="str">
        <f t="shared" si="99"/>
        <v>OK</v>
      </c>
      <c r="AP319" s="86">
        <f t="shared" si="100"/>
        <v>2138</v>
      </c>
      <c r="AQ319" s="92">
        <f t="shared" si="101"/>
        <v>0.81399999999999995</v>
      </c>
      <c r="AR319" s="80" t="str">
        <f t="shared" si="102"/>
        <v>OK</v>
      </c>
      <c r="AS319" s="86">
        <f t="shared" si="103"/>
        <v>2224</v>
      </c>
      <c r="AT319" s="92">
        <f t="shared" si="104"/>
        <v>0.84599999999999997</v>
      </c>
      <c r="AU319" s="93" t="str">
        <f t="shared" si="105"/>
        <v>OK</v>
      </c>
      <c r="AV319" s="86">
        <f t="shared" si="89"/>
        <v>0</v>
      </c>
      <c r="AW319" s="92" t="e" vm="2">
        <f t="shared" si="90"/>
        <v>#VALUE!</v>
      </c>
      <c r="AX319" s="94" t="e" vm="2">
        <f t="shared" si="91"/>
        <v>#VALUE!</v>
      </c>
      <c r="AY319" s="79"/>
      <c r="AZ319" s="80"/>
      <c r="BA319" s="84">
        <f t="shared" si="92"/>
        <v>0</v>
      </c>
      <c r="BB319" s="95">
        <f t="shared" si="93"/>
        <v>1</v>
      </c>
      <c r="BC319" s="96" t="e">
        <f>SUMIF(#REF!,#REF!, BB20:BB333)</f>
        <v>#REF!</v>
      </c>
      <c r="BD319" s="96">
        <f t="shared" si="94"/>
        <v>1</v>
      </c>
      <c r="BE319" s="96" t="e">
        <f>SUMIF(#REF!,#REF!, BD20:BD333)</f>
        <v>#REF!</v>
      </c>
      <c r="BF319" s="96">
        <f t="shared" si="95"/>
        <v>0</v>
      </c>
      <c r="BG319" s="96" t="e">
        <f>SUMIF(#REF!,#REF!, BF20:BF333)</f>
        <v>#REF!</v>
      </c>
      <c r="BH319" s="96" t="e" vm="2">
        <f t="shared" si="96"/>
        <v>#VALUE!</v>
      </c>
      <c r="BI319" s="97">
        <f>SUMIF(B20:B333, B319, BH20:BH333)</f>
        <v>0</v>
      </c>
      <c r="BJ319" s="98"/>
      <c r="BK319" s="99"/>
      <c r="BL319" s="100"/>
      <c r="BM319" s="100"/>
      <c r="BN319" s="100"/>
      <c r="BO319" s="100"/>
      <c r="BP319" s="100"/>
      <c r="BQ319" s="100"/>
      <c r="BR319" s="100"/>
      <c r="BS319" s="100"/>
      <c r="BT319" s="100"/>
      <c r="BU319" s="100"/>
      <c r="BV319" s="100"/>
      <c r="BW319" s="100"/>
      <c r="BX319" s="100"/>
      <c r="BY319" s="100"/>
      <c r="BZ319" s="100"/>
      <c r="CA319" s="100"/>
      <c r="CB319" s="100"/>
      <c r="CC319" s="100"/>
      <c r="CD319" s="101"/>
    </row>
    <row r="320" spans="1:82" x14ac:dyDescent="0.25">
      <c r="A320" s="102" t="s">
        <v>605</v>
      </c>
      <c r="B320" s="103"/>
      <c r="C320" s="104" t="s">
        <v>606</v>
      </c>
      <c r="D320" s="104" t="s">
        <v>406</v>
      </c>
      <c r="E320" s="105" t="s">
        <v>172</v>
      </c>
      <c r="F320" s="106" t="s">
        <v>104</v>
      </c>
      <c r="G320" s="107"/>
      <c r="H320" s="108" t="s">
        <v>104</v>
      </c>
      <c r="I320" s="106" t="s">
        <v>3</v>
      </c>
      <c r="J320" s="107" t="s">
        <v>5</v>
      </c>
      <c r="K320" s="109"/>
      <c r="L320" s="110"/>
      <c r="M320" s="111"/>
      <c r="N320" s="112">
        <v>22950</v>
      </c>
      <c r="O320" s="113">
        <v>24355</v>
      </c>
      <c r="P320" s="113">
        <v>25339</v>
      </c>
      <c r="Q320" s="114"/>
      <c r="R320" s="193">
        <v>0.09</v>
      </c>
      <c r="S320" s="112">
        <v>2066</v>
      </c>
      <c r="T320" s="113">
        <v>2192</v>
      </c>
      <c r="U320" s="113">
        <v>2280</v>
      </c>
      <c r="V320" s="114">
        <f t="shared" si="86"/>
        <v>0</v>
      </c>
      <c r="W320" s="116"/>
      <c r="X320" s="117"/>
      <c r="Y320" s="118" t="s">
        <v>80</v>
      </c>
      <c r="Z320" s="107" t="str">
        <f>'[2]Tier 1'!V320</f>
        <v>D</v>
      </c>
      <c r="AA320" s="107"/>
      <c r="AB320" s="107"/>
      <c r="AC320" s="107"/>
      <c r="AD320" s="108"/>
      <c r="AE320" s="112">
        <f>'[2]Tier 1'!W320</f>
        <v>1314</v>
      </c>
      <c r="AF320" s="113"/>
      <c r="AG320" s="113">
        <f>'[2]Tier 1'!X320</f>
        <v>1314</v>
      </c>
      <c r="AH320" s="113"/>
      <c r="AI320" s="113">
        <f>'[2]Tier 1'!Y320</f>
        <v>2880</v>
      </c>
      <c r="AJ320" s="113">
        <f t="shared" si="87"/>
        <v>2592</v>
      </c>
      <c r="AK320" s="113" t="e" vm="1">
        <f>VLOOKUP(A320,[1]_ScenarioData!$B$2:$FF$9999,-1,FALSE)</f>
        <v>#VALUE!</v>
      </c>
      <c r="AL320" s="114" t="e" vm="2">
        <f t="shared" si="88"/>
        <v>#VALUE!</v>
      </c>
      <c r="AM320" s="112">
        <f t="shared" si="97"/>
        <v>2066</v>
      </c>
      <c r="AN320" s="119">
        <f t="shared" si="98"/>
        <v>1.5720000000000001</v>
      </c>
      <c r="AO320" s="107" t="str">
        <f t="shared" si="99"/>
        <v>OK</v>
      </c>
      <c r="AP320" s="113">
        <f t="shared" si="100"/>
        <v>2192</v>
      </c>
      <c r="AQ320" s="119">
        <f t="shared" si="101"/>
        <v>1.6679999999999999</v>
      </c>
      <c r="AR320" s="107" t="str">
        <f t="shared" si="102"/>
        <v>OK</v>
      </c>
      <c r="AS320" s="113">
        <f t="shared" si="103"/>
        <v>2280</v>
      </c>
      <c r="AT320" s="119">
        <f t="shared" si="104"/>
        <v>0.79200000000000004</v>
      </c>
      <c r="AU320" s="120" t="str">
        <f t="shared" si="105"/>
        <v>OK</v>
      </c>
      <c r="AV320" s="113">
        <f t="shared" si="89"/>
        <v>0</v>
      </c>
      <c r="AW320" s="119" t="e" vm="2">
        <f t="shared" si="90"/>
        <v>#VALUE!</v>
      </c>
      <c r="AX320" s="121" t="e" vm="2">
        <f t="shared" si="91"/>
        <v>#VALUE!</v>
      </c>
      <c r="AY320" s="106"/>
      <c r="AZ320" s="107"/>
      <c r="BA320" s="111">
        <f t="shared" si="92"/>
        <v>0</v>
      </c>
      <c r="BB320" s="122">
        <f t="shared" si="93"/>
        <v>1</v>
      </c>
      <c r="BC320" s="123" t="e">
        <f>SUMIF(#REF!,#REF!, BB20:BB333)</f>
        <v>#REF!</v>
      </c>
      <c r="BD320" s="123">
        <f t="shared" si="94"/>
        <v>1</v>
      </c>
      <c r="BE320" s="123" t="e">
        <f>SUMIF(#REF!,#REF!, BD20:BD333)</f>
        <v>#REF!</v>
      </c>
      <c r="BF320" s="123">
        <f t="shared" si="95"/>
        <v>0</v>
      </c>
      <c r="BG320" s="123" t="e">
        <f>SUMIF(#REF!,#REF!, BF20:BF333)</f>
        <v>#REF!</v>
      </c>
      <c r="BH320" s="123" t="e" vm="2">
        <f t="shared" si="96"/>
        <v>#VALUE!</v>
      </c>
      <c r="BI320" s="124">
        <f>SUMIF(B20:B333, B320, BH20:BH333)</f>
        <v>0</v>
      </c>
      <c r="BJ320" s="125"/>
      <c r="BK320" s="99"/>
      <c r="BL320" s="100"/>
      <c r="BM320" s="100"/>
      <c r="BN320" s="100"/>
      <c r="BO320" s="100"/>
      <c r="BP320" s="100"/>
      <c r="BQ320" s="100"/>
      <c r="BR320" s="100"/>
      <c r="BS320" s="100"/>
      <c r="BT320" s="100"/>
      <c r="BU320" s="100"/>
      <c r="BV320" s="100"/>
      <c r="BW320" s="100"/>
      <c r="BX320" s="100"/>
      <c r="BY320" s="100"/>
      <c r="BZ320" s="100"/>
      <c r="CA320" s="100"/>
      <c r="CB320" s="100"/>
      <c r="CC320" s="100"/>
      <c r="CD320" s="101"/>
    </row>
    <row r="321" spans="1:82" x14ac:dyDescent="0.25">
      <c r="A321" s="75" t="s">
        <v>607</v>
      </c>
      <c r="B321" s="76"/>
      <c r="C321" s="77" t="s">
        <v>226</v>
      </c>
      <c r="D321" s="77" t="s">
        <v>172</v>
      </c>
      <c r="E321" s="78" t="s">
        <v>175</v>
      </c>
      <c r="F321" s="79" t="s">
        <v>104</v>
      </c>
      <c r="G321" s="80"/>
      <c r="H321" s="81" t="s">
        <v>104</v>
      </c>
      <c r="I321" s="79" t="s">
        <v>5</v>
      </c>
      <c r="J321" s="80" t="s">
        <v>5</v>
      </c>
      <c r="K321" s="82"/>
      <c r="L321" s="83"/>
      <c r="M321" s="84"/>
      <c r="N321" s="85">
        <v>953</v>
      </c>
      <c r="O321" s="86">
        <v>1012</v>
      </c>
      <c r="P321" s="86">
        <v>1053</v>
      </c>
      <c r="Q321" s="87"/>
      <c r="R321" s="192">
        <v>0.09</v>
      </c>
      <c r="S321" s="85">
        <v>86</v>
      </c>
      <c r="T321" s="86">
        <v>91</v>
      </c>
      <c r="U321" s="86">
        <v>95</v>
      </c>
      <c r="V321" s="87">
        <f t="shared" si="86"/>
        <v>0</v>
      </c>
      <c r="W321" s="89"/>
      <c r="X321" s="90"/>
      <c r="Y321" s="91" t="s">
        <v>80</v>
      </c>
      <c r="Z321" s="80" t="str">
        <f>'[2]Tier 1'!V321</f>
        <v>D</v>
      </c>
      <c r="AA321" s="80"/>
      <c r="AB321" s="80"/>
      <c r="AC321" s="80"/>
      <c r="AD321" s="81"/>
      <c r="AE321" s="85">
        <f>'[2]Tier 1'!W321</f>
        <v>1962</v>
      </c>
      <c r="AF321" s="86"/>
      <c r="AG321" s="86">
        <f>'[2]Tier 1'!X321</f>
        <v>1962</v>
      </c>
      <c r="AH321" s="86"/>
      <c r="AI321" s="86">
        <f>'[2]Tier 1'!Y321</f>
        <v>1962</v>
      </c>
      <c r="AJ321" s="86">
        <f t="shared" si="87"/>
        <v>1765.8</v>
      </c>
      <c r="AK321" s="86" t="e" vm="1">
        <f>VLOOKUP(A321,[1]_ScenarioData!$B$2:$FF$9999,-1,FALSE)</f>
        <v>#VALUE!</v>
      </c>
      <c r="AL321" s="87" t="e" vm="2">
        <f t="shared" si="88"/>
        <v>#VALUE!</v>
      </c>
      <c r="AM321" s="85">
        <f t="shared" si="97"/>
        <v>86</v>
      </c>
      <c r="AN321" s="92">
        <f t="shared" si="98"/>
        <v>4.3999999999999997E-2</v>
      </c>
      <c r="AO321" s="80" t="str">
        <f t="shared" si="99"/>
        <v>OK</v>
      </c>
      <c r="AP321" s="86">
        <f t="shared" si="100"/>
        <v>91</v>
      </c>
      <c r="AQ321" s="92">
        <f t="shared" si="101"/>
        <v>4.5999999999999999E-2</v>
      </c>
      <c r="AR321" s="80" t="str">
        <f t="shared" si="102"/>
        <v>OK</v>
      </c>
      <c r="AS321" s="86">
        <f t="shared" si="103"/>
        <v>95</v>
      </c>
      <c r="AT321" s="92">
        <f t="shared" si="104"/>
        <v>4.8000000000000001E-2</v>
      </c>
      <c r="AU321" s="93" t="str">
        <f t="shared" si="105"/>
        <v>OK</v>
      </c>
      <c r="AV321" s="86">
        <f t="shared" si="89"/>
        <v>0</v>
      </c>
      <c r="AW321" s="92" t="e" vm="2">
        <f t="shared" si="90"/>
        <v>#VALUE!</v>
      </c>
      <c r="AX321" s="94" t="e" vm="2">
        <f t="shared" si="91"/>
        <v>#VALUE!</v>
      </c>
      <c r="AY321" s="79"/>
      <c r="AZ321" s="80"/>
      <c r="BA321" s="84">
        <f t="shared" si="92"/>
        <v>0</v>
      </c>
      <c r="BB321" s="95">
        <f t="shared" si="93"/>
        <v>1</v>
      </c>
      <c r="BC321" s="96" t="e">
        <f>SUMIF(#REF!,#REF!, BB20:BB333)</f>
        <v>#REF!</v>
      </c>
      <c r="BD321" s="96">
        <f t="shared" si="94"/>
        <v>1</v>
      </c>
      <c r="BE321" s="96" t="e">
        <f>SUMIF(#REF!,#REF!, BD20:BD333)</f>
        <v>#REF!</v>
      </c>
      <c r="BF321" s="96">
        <f t="shared" si="95"/>
        <v>0</v>
      </c>
      <c r="BG321" s="96" t="e">
        <f>SUMIF(#REF!,#REF!, BF20:BF333)</f>
        <v>#REF!</v>
      </c>
      <c r="BH321" s="96" t="e" vm="2">
        <f t="shared" si="96"/>
        <v>#VALUE!</v>
      </c>
      <c r="BI321" s="97">
        <f>SUMIF(B20:B333, B321, BH20:BH333)</f>
        <v>0</v>
      </c>
      <c r="BJ321" s="98"/>
      <c r="BK321" s="99"/>
      <c r="BL321" s="100"/>
      <c r="BM321" s="100"/>
      <c r="BN321" s="100"/>
      <c r="BO321" s="100"/>
      <c r="BP321" s="100"/>
      <c r="BQ321" s="100"/>
      <c r="BR321" s="100"/>
      <c r="BS321" s="100"/>
      <c r="BT321" s="100"/>
      <c r="BU321" s="100"/>
      <c r="BV321" s="100"/>
      <c r="BW321" s="100"/>
      <c r="BX321" s="100"/>
      <c r="BY321" s="100"/>
      <c r="BZ321" s="100"/>
      <c r="CA321" s="100"/>
      <c r="CB321" s="100"/>
      <c r="CC321" s="100"/>
      <c r="CD321" s="101"/>
    </row>
    <row r="322" spans="1:82" x14ac:dyDescent="0.25">
      <c r="A322" s="102" t="s">
        <v>608</v>
      </c>
      <c r="B322" s="103"/>
      <c r="C322" s="104" t="s">
        <v>106</v>
      </c>
      <c r="D322" s="104" t="s">
        <v>103</v>
      </c>
      <c r="E322" s="105" t="s">
        <v>609</v>
      </c>
      <c r="F322" s="106" t="s">
        <v>104</v>
      </c>
      <c r="G322" s="107"/>
      <c r="H322" s="108" t="s">
        <v>104</v>
      </c>
      <c r="I322" s="106" t="s">
        <v>5</v>
      </c>
      <c r="J322" s="107" t="s">
        <v>5</v>
      </c>
      <c r="K322" s="109"/>
      <c r="L322" s="110"/>
      <c r="M322" s="111"/>
      <c r="N322" s="112">
        <v>1213</v>
      </c>
      <c r="O322" s="113">
        <v>1288</v>
      </c>
      <c r="P322" s="113">
        <v>1340</v>
      </c>
      <c r="Q322" s="114"/>
      <c r="R322" s="193">
        <v>0.09</v>
      </c>
      <c r="S322" s="112">
        <v>109</v>
      </c>
      <c r="T322" s="113">
        <v>116</v>
      </c>
      <c r="U322" s="113">
        <v>121</v>
      </c>
      <c r="V322" s="114">
        <f t="shared" si="86"/>
        <v>0</v>
      </c>
      <c r="W322" s="116"/>
      <c r="X322" s="117"/>
      <c r="Y322" s="118" t="s">
        <v>80</v>
      </c>
      <c r="Z322" s="107" t="str">
        <f>'[2]Tier 1'!V322</f>
        <v>D</v>
      </c>
      <c r="AA322" s="107"/>
      <c r="AB322" s="107"/>
      <c r="AC322" s="107"/>
      <c r="AD322" s="108"/>
      <c r="AE322" s="112">
        <f>'[2]Tier 1'!W322</f>
        <v>1818</v>
      </c>
      <c r="AF322" s="113"/>
      <c r="AG322" s="113">
        <f>'[2]Tier 1'!X322</f>
        <v>1818</v>
      </c>
      <c r="AH322" s="113"/>
      <c r="AI322" s="113">
        <f>'[2]Tier 1'!Y322</f>
        <v>1818</v>
      </c>
      <c r="AJ322" s="113">
        <f t="shared" si="87"/>
        <v>1636.2</v>
      </c>
      <c r="AK322" s="113" t="e">
        <f>VLOOKUP(A322,[1]_ScenarioData!$B$2:$FF$9999,-1,FALSE)</f>
        <v>#N/A</v>
      </c>
      <c r="AL322" s="114" t="e">
        <f t="shared" si="88"/>
        <v>#N/A</v>
      </c>
      <c r="AM322" s="112">
        <f t="shared" si="97"/>
        <v>109</v>
      </c>
      <c r="AN322" s="119">
        <f t="shared" si="98"/>
        <v>0.06</v>
      </c>
      <c r="AO322" s="107" t="str">
        <f t="shared" si="99"/>
        <v>OK</v>
      </c>
      <c r="AP322" s="113">
        <f t="shared" si="100"/>
        <v>116</v>
      </c>
      <c r="AQ322" s="119">
        <f t="shared" si="101"/>
        <v>6.4000000000000001E-2</v>
      </c>
      <c r="AR322" s="107" t="str">
        <f t="shared" si="102"/>
        <v>OK</v>
      </c>
      <c r="AS322" s="113">
        <f t="shared" si="103"/>
        <v>121</v>
      </c>
      <c r="AT322" s="119">
        <f t="shared" si="104"/>
        <v>6.7000000000000004E-2</v>
      </c>
      <c r="AU322" s="120" t="str">
        <f t="shared" si="105"/>
        <v>OK</v>
      </c>
      <c r="AV322" s="113">
        <f t="shared" si="89"/>
        <v>0</v>
      </c>
      <c r="AW322" s="119" t="e">
        <f t="shared" si="90"/>
        <v>#N/A</v>
      </c>
      <c r="AX322" s="121" t="e">
        <f t="shared" si="91"/>
        <v>#N/A</v>
      </c>
      <c r="AY322" s="106"/>
      <c r="AZ322" s="107"/>
      <c r="BA322" s="111">
        <f t="shared" si="92"/>
        <v>0</v>
      </c>
      <c r="BB322" s="122">
        <f t="shared" si="93"/>
        <v>1</v>
      </c>
      <c r="BC322" s="123" t="e">
        <f>SUMIF(#REF!,#REF!, BB20:BB333)</f>
        <v>#REF!</v>
      </c>
      <c r="BD322" s="123">
        <f t="shared" si="94"/>
        <v>1</v>
      </c>
      <c r="BE322" s="123" t="e">
        <f>SUMIF(#REF!,#REF!, BD20:BD333)</f>
        <v>#REF!</v>
      </c>
      <c r="BF322" s="123">
        <f t="shared" si="95"/>
        <v>0</v>
      </c>
      <c r="BG322" s="123" t="e">
        <f>SUMIF(#REF!,#REF!, BF20:BF333)</f>
        <v>#REF!</v>
      </c>
      <c r="BH322" s="123" t="e">
        <f t="shared" si="96"/>
        <v>#N/A</v>
      </c>
      <c r="BI322" s="124">
        <f>SUMIF(B20:B333, B322, BH20:BH333)</f>
        <v>0</v>
      </c>
      <c r="BJ322" s="125"/>
      <c r="BK322" s="99"/>
      <c r="BL322" s="100"/>
      <c r="BM322" s="100"/>
      <c r="BN322" s="100"/>
      <c r="BO322" s="100"/>
      <c r="BP322" s="100"/>
      <c r="BQ322" s="100"/>
      <c r="BR322" s="100"/>
      <c r="BS322" s="100"/>
      <c r="BT322" s="100"/>
      <c r="BU322" s="100"/>
      <c r="BV322" s="100"/>
      <c r="BW322" s="100"/>
      <c r="BX322" s="100"/>
      <c r="BY322" s="100"/>
      <c r="BZ322" s="100"/>
      <c r="CA322" s="100"/>
      <c r="CB322" s="100"/>
      <c r="CC322" s="100"/>
      <c r="CD322" s="101"/>
    </row>
    <row r="323" spans="1:82" x14ac:dyDescent="0.25">
      <c r="A323" s="75" t="s">
        <v>610</v>
      </c>
      <c r="B323" s="76"/>
      <c r="C323" s="77" t="s">
        <v>106</v>
      </c>
      <c r="D323" s="77" t="s">
        <v>609</v>
      </c>
      <c r="E323" s="78" t="s">
        <v>101</v>
      </c>
      <c r="F323" s="79" t="s">
        <v>104</v>
      </c>
      <c r="G323" s="80"/>
      <c r="H323" s="81" t="s">
        <v>104</v>
      </c>
      <c r="I323" s="79" t="s">
        <v>5</v>
      </c>
      <c r="J323" s="80" t="s">
        <v>5</v>
      </c>
      <c r="K323" s="82"/>
      <c r="L323" s="83"/>
      <c r="M323" s="84"/>
      <c r="N323" s="85">
        <v>1213</v>
      </c>
      <c r="O323" s="86">
        <v>1288</v>
      </c>
      <c r="P323" s="86">
        <v>1340</v>
      </c>
      <c r="Q323" s="87"/>
      <c r="R323" s="192">
        <v>0.09</v>
      </c>
      <c r="S323" s="85">
        <v>109</v>
      </c>
      <c r="T323" s="86">
        <v>116</v>
      </c>
      <c r="U323" s="86">
        <v>121</v>
      </c>
      <c r="V323" s="87">
        <f t="shared" si="86"/>
        <v>0</v>
      </c>
      <c r="W323" s="89"/>
      <c r="X323" s="90"/>
      <c r="Y323" s="91" t="s">
        <v>80</v>
      </c>
      <c r="Z323" s="80" t="str">
        <f>'[2]Tier 1'!V323</f>
        <v>D</v>
      </c>
      <c r="AA323" s="80"/>
      <c r="AB323" s="80"/>
      <c r="AC323" s="80"/>
      <c r="AD323" s="81"/>
      <c r="AE323" s="85">
        <f>'[2]Tier 1'!W323</f>
        <v>1818</v>
      </c>
      <c r="AF323" s="86"/>
      <c r="AG323" s="86">
        <f>'[2]Tier 1'!X323</f>
        <v>1818</v>
      </c>
      <c r="AH323" s="86"/>
      <c r="AI323" s="86">
        <f>'[2]Tier 1'!Y323</f>
        <v>1818</v>
      </c>
      <c r="AJ323" s="86">
        <f t="shared" si="87"/>
        <v>1636.2</v>
      </c>
      <c r="AK323" s="86" t="e">
        <f>VLOOKUP(A323,[1]_ScenarioData!$B$2:$FF$9999,-1,FALSE)</f>
        <v>#N/A</v>
      </c>
      <c r="AL323" s="87" t="e">
        <f t="shared" si="88"/>
        <v>#N/A</v>
      </c>
      <c r="AM323" s="85">
        <f t="shared" si="97"/>
        <v>109</v>
      </c>
      <c r="AN323" s="92">
        <f t="shared" si="98"/>
        <v>0.06</v>
      </c>
      <c r="AO323" s="80" t="str">
        <f t="shared" si="99"/>
        <v>OK</v>
      </c>
      <c r="AP323" s="86">
        <f t="shared" si="100"/>
        <v>116</v>
      </c>
      <c r="AQ323" s="92">
        <f t="shared" si="101"/>
        <v>6.4000000000000001E-2</v>
      </c>
      <c r="AR323" s="80" t="str">
        <f t="shared" si="102"/>
        <v>OK</v>
      </c>
      <c r="AS323" s="86">
        <f t="shared" si="103"/>
        <v>121</v>
      </c>
      <c r="AT323" s="92">
        <f t="shared" si="104"/>
        <v>6.7000000000000004E-2</v>
      </c>
      <c r="AU323" s="93" t="str">
        <f t="shared" si="105"/>
        <v>OK</v>
      </c>
      <c r="AV323" s="86">
        <f t="shared" si="89"/>
        <v>0</v>
      </c>
      <c r="AW323" s="92" t="e">
        <f t="shared" si="90"/>
        <v>#N/A</v>
      </c>
      <c r="AX323" s="94" t="e">
        <f t="shared" si="91"/>
        <v>#N/A</v>
      </c>
      <c r="AY323" s="79"/>
      <c r="AZ323" s="80"/>
      <c r="BA323" s="84">
        <f t="shared" si="92"/>
        <v>0</v>
      </c>
      <c r="BB323" s="95">
        <f t="shared" si="93"/>
        <v>1</v>
      </c>
      <c r="BC323" s="96" t="e">
        <f>SUMIF(#REF!,#REF!, BB20:BB333)</f>
        <v>#REF!</v>
      </c>
      <c r="BD323" s="96">
        <f t="shared" si="94"/>
        <v>1</v>
      </c>
      <c r="BE323" s="96" t="e">
        <f>SUMIF(#REF!,#REF!, BD20:BD333)</f>
        <v>#REF!</v>
      </c>
      <c r="BF323" s="96">
        <f t="shared" si="95"/>
        <v>0</v>
      </c>
      <c r="BG323" s="96" t="e">
        <f>SUMIF(#REF!,#REF!, BF20:BF333)</f>
        <v>#REF!</v>
      </c>
      <c r="BH323" s="96" t="e">
        <f t="shared" si="96"/>
        <v>#N/A</v>
      </c>
      <c r="BI323" s="97">
        <f>SUMIF(B20:B333, B323, BH20:BH333)</f>
        <v>0</v>
      </c>
      <c r="BJ323" s="98"/>
      <c r="BK323" s="99"/>
      <c r="BL323" s="100"/>
      <c r="BM323" s="100"/>
      <c r="BN323" s="100"/>
      <c r="BO323" s="100"/>
      <c r="BP323" s="100"/>
      <c r="BQ323" s="100"/>
      <c r="BR323" s="100"/>
      <c r="BS323" s="100"/>
      <c r="BT323" s="100"/>
      <c r="BU323" s="100"/>
      <c r="BV323" s="100"/>
      <c r="BW323" s="100"/>
      <c r="BX323" s="100"/>
      <c r="BY323" s="100"/>
      <c r="BZ323" s="100"/>
      <c r="CA323" s="100"/>
      <c r="CB323" s="100"/>
      <c r="CC323" s="100"/>
      <c r="CD323" s="101"/>
    </row>
    <row r="324" spans="1:82" x14ac:dyDescent="0.25">
      <c r="A324" s="102" t="s">
        <v>611</v>
      </c>
      <c r="B324" s="103"/>
      <c r="C324" s="104" t="s">
        <v>291</v>
      </c>
      <c r="D324" s="104" t="s">
        <v>111</v>
      </c>
      <c r="E324" s="105" t="s">
        <v>278</v>
      </c>
      <c r="F324" s="106" t="s">
        <v>104</v>
      </c>
      <c r="G324" s="107"/>
      <c r="H324" s="108" t="s">
        <v>104</v>
      </c>
      <c r="I324" s="106" t="s">
        <v>5</v>
      </c>
      <c r="J324" s="107" t="s">
        <v>5</v>
      </c>
      <c r="K324" s="109"/>
      <c r="L324" s="110"/>
      <c r="M324" s="111"/>
      <c r="N324" s="112">
        <v>25447</v>
      </c>
      <c r="O324" s="113">
        <v>26956</v>
      </c>
      <c r="P324" s="113">
        <v>27962</v>
      </c>
      <c r="Q324" s="114"/>
      <c r="R324" s="193">
        <v>0.09</v>
      </c>
      <c r="S324" s="112">
        <v>2290</v>
      </c>
      <c r="T324" s="113">
        <v>2426</v>
      </c>
      <c r="U324" s="113">
        <v>2517</v>
      </c>
      <c r="V324" s="114">
        <f t="shared" si="86"/>
        <v>0</v>
      </c>
      <c r="W324" s="116"/>
      <c r="X324" s="117"/>
      <c r="Y324" s="118" t="s">
        <v>80</v>
      </c>
      <c r="Z324" s="107" t="str">
        <f>'[2]Tier 1'!V324</f>
        <v>D</v>
      </c>
      <c r="AA324" s="107"/>
      <c r="AB324" s="107"/>
      <c r="AC324" s="107"/>
      <c r="AD324" s="108"/>
      <c r="AE324" s="112">
        <f>'[2]Tier 1'!W324</f>
        <v>1197</v>
      </c>
      <c r="AF324" s="113"/>
      <c r="AG324" s="113">
        <f>'[2]Tier 1'!X324</f>
        <v>1197</v>
      </c>
      <c r="AH324" s="113"/>
      <c r="AI324" s="113">
        <f>'[2]Tier 1'!Y324</f>
        <v>1197</v>
      </c>
      <c r="AJ324" s="113">
        <f t="shared" si="87"/>
        <v>1077.3</v>
      </c>
      <c r="AK324" s="113" t="e" vm="1">
        <f>VLOOKUP(A324,[1]_ScenarioData!$B$2:$FF$9999,-1,FALSE)</f>
        <v>#VALUE!</v>
      </c>
      <c r="AL324" s="114" t="e" vm="2">
        <f t="shared" si="88"/>
        <v>#VALUE!</v>
      </c>
      <c r="AM324" s="112">
        <f t="shared" si="97"/>
        <v>2290</v>
      </c>
      <c r="AN324" s="119">
        <f t="shared" si="98"/>
        <v>1.913</v>
      </c>
      <c r="AO324" s="107" t="str">
        <f t="shared" si="99"/>
        <v>OK</v>
      </c>
      <c r="AP324" s="113">
        <f t="shared" si="100"/>
        <v>2426</v>
      </c>
      <c r="AQ324" s="119">
        <f t="shared" si="101"/>
        <v>2.0270000000000001</v>
      </c>
      <c r="AR324" s="107" t="str">
        <f t="shared" si="102"/>
        <v>OK</v>
      </c>
      <c r="AS324" s="113">
        <f t="shared" si="103"/>
        <v>2517</v>
      </c>
      <c r="AT324" s="119">
        <f t="shared" si="104"/>
        <v>2.1030000000000002</v>
      </c>
      <c r="AU324" s="120" t="str">
        <f t="shared" si="105"/>
        <v>OK</v>
      </c>
      <c r="AV324" s="113">
        <f t="shared" si="89"/>
        <v>0</v>
      </c>
      <c r="AW324" s="119" t="e" vm="2">
        <f t="shared" si="90"/>
        <v>#VALUE!</v>
      </c>
      <c r="AX324" s="121" t="e" vm="2">
        <f t="shared" si="91"/>
        <v>#VALUE!</v>
      </c>
      <c r="AY324" s="106"/>
      <c r="AZ324" s="107"/>
      <c r="BA324" s="111">
        <f t="shared" si="92"/>
        <v>0</v>
      </c>
      <c r="BB324" s="122">
        <f t="shared" si="93"/>
        <v>1</v>
      </c>
      <c r="BC324" s="123" t="e">
        <f>SUMIF(#REF!,#REF!, BB20:BB333)</f>
        <v>#REF!</v>
      </c>
      <c r="BD324" s="123">
        <f t="shared" si="94"/>
        <v>1</v>
      </c>
      <c r="BE324" s="123" t="e">
        <f>SUMIF(#REF!,#REF!, BD20:BD333)</f>
        <v>#REF!</v>
      </c>
      <c r="BF324" s="123">
        <f t="shared" si="95"/>
        <v>1</v>
      </c>
      <c r="BG324" s="123" t="e">
        <f>SUMIF(#REF!,#REF!, BF20:BF333)</f>
        <v>#REF!</v>
      </c>
      <c r="BH324" s="123" t="e" vm="2">
        <f t="shared" si="96"/>
        <v>#VALUE!</v>
      </c>
      <c r="BI324" s="124">
        <f>SUMIF(B20:B333, B324, BH20:BH333)</f>
        <v>0</v>
      </c>
      <c r="BJ324" s="125"/>
      <c r="BK324" s="99"/>
      <c r="BL324" s="100"/>
      <c r="BM324" s="100"/>
      <c r="BN324" s="100"/>
      <c r="BO324" s="100"/>
      <c r="BP324" s="100"/>
      <c r="BQ324" s="100"/>
      <c r="BR324" s="100"/>
      <c r="BS324" s="100"/>
      <c r="BT324" s="100"/>
      <c r="BU324" s="100"/>
      <c r="BV324" s="100"/>
      <c r="BW324" s="100"/>
      <c r="BX324" s="100"/>
      <c r="BY324" s="100"/>
      <c r="BZ324" s="100"/>
      <c r="CA324" s="100"/>
      <c r="CB324" s="100"/>
      <c r="CC324" s="100"/>
      <c r="CD324" s="101"/>
    </row>
    <row r="325" spans="1:82" x14ac:dyDescent="0.25">
      <c r="A325" s="75" t="s">
        <v>612</v>
      </c>
      <c r="B325" s="76"/>
      <c r="C325" s="77" t="s">
        <v>291</v>
      </c>
      <c r="D325" s="77" t="s">
        <v>278</v>
      </c>
      <c r="E325" s="78" t="s">
        <v>255</v>
      </c>
      <c r="F325" s="79" t="s">
        <v>104</v>
      </c>
      <c r="G325" s="80"/>
      <c r="H325" s="81" t="s">
        <v>104</v>
      </c>
      <c r="I325" s="79" t="s">
        <v>5</v>
      </c>
      <c r="J325" s="80" t="s">
        <v>5</v>
      </c>
      <c r="K325" s="82"/>
      <c r="L325" s="83"/>
      <c r="M325" s="84"/>
      <c r="N325" s="85">
        <v>5889</v>
      </c>
      <c r="O325" s="86">
        <v>6369</v>
      </c>
      <c r="P325" s="86">
        <v>6689</v>
      </c>
      <c r="Q325" s="87"/>
      <c r="R325" s="192">
        <v>0.09</v>
      </c>
      <c r="S325" s="85">
        <v>530</v>
      </c>
      <c r="T325" s="86">
        <v>573</v>
      </c>
      <c r="U325" s="86">
        <v>602</v>
      </c>
      <c r="V325" s="87">
        <f t="shared" si="86"/>
        <v>0</v>
      </c>
      <c r="W325" s="89"/>
      <c r="X325" s="90"/>
      <c r="Y325" s="91" t="s">
        <v>80</v>
      </c>
      <c r="Z325" s="80" t="str">
        <f>'[2]Tier 1'!V325</f>
        <v>D</v>
      </c>
      <c r="AA325" s="80"/>
      <c r="AB325" s="80"/>
      <c r="AC325" s="80"/>
      <c r="AD325" s="81"/>
      <c r="AE325" s="85">
        <f>'[2]Tier 1'!W325</f>
        <v>1197</v>
      </c>
      <c r="AF325" s="86"/>
      <c r="AG325" s="86">
        <f>'[2]Tier 1'!X325</f>
        <v>1197</v>
      </c>
      <c r="AH325" s="86"/>
      <c r="AI325" s="86">
        <f>'[2]Tier 1'!Y325</f>
        <v>1197</v>
      </c>
      <c r="AJ325" s="86">
        <f t="shared" si="87"/>
        <v>1077.3</v>
      </c>
      <c r="AK325" s="86" t="e" vm="1">
        <f>VLOOKUP(A325,[1]_ScenarioData!$B$2:$FF$9999,-1,FALSE)</f>
        <v>#VALUE!</v>
      </c>
      <c r="AL325" s="87" t="e" vm="2">
        <f t="shared" si="88"/>
        <v>#VALUE!</v>
      </c>
      <c r="AM325" s="85">
        <f t="shared" si="97"/>
        <v>530</v>
      </c>
      <c r="AN325" s="92">
        <f t="shared" si="98"/>
        <v>0.443</v>
      </c>
      <c r="AO325" s="80" t="str">
        <f t="shared" si="99"/>
        <v>OK</v>
      </c>
      <c r="AP325" s="86">
        <f t="shared" si="100"/>
        <v>573</v>
      </c>
      <c r="AQ325" s="92">
        <f t="shared" si="101"/>
        <v>0.47899999999999998</v>
      </c>
      <c r="AR325" s="80" t="str">
        <f t="shared" si="102"/>
        <v>OK</v>
      </c>
      <c r="AS325" s="86">
        <f t="shared" si="103"/>
        <v>602</v>
      </c>
      <c r="AT325" s="92">
        <f t="shared" si="104"/>
        <v>0.503</v>
      </c>
      <c r="AU325" s="93" t="str">
        <f t="shared" si="105"/>
        <v>OK</v>
      </c>
      <c r="AV325" s="86">
        <f t="shared" si="89"/>
        <v>0</v>
      </c>
      <c r="AW325" s="92" t="e" vm="2">
        <f t="shared" si="90"/>
        <v>#VALUE!</v>
      </c>
      <c r="AX325" s="94" t="e" vm="2">
        <f t="shared" si="91"/>
        <v>#VALUE!</v>
      </c>
      <c r="AY325" s="79"/>
      <c r="AZ325" s="80"/>
      <c r="BA325" s="84">
        <f t="shared" si="92"/>
        <v>0</v>
      </c>
      <c r="BB325" s="95">
        <f t="shared" si="93"/>
        <v>1</v>
      </c>
      <c r="BC325" s="96" t="e">
        <f>SUMIF(#REF!,#REF!, BB20:BB333)</f>
        <v>#REF!</v>
      </c>
      <c r="BD325" s="96">
        <f t="shared" si="94"/>
        <v>1</v>
      </c>
      <c r="BE325" s="96" t="e">
        <f>SUMIF(#REF!,#REF!, BD20:BD333)</f>
        <v>#REF!</v>
      </c>
      <c r="BF325" s="96">
        <f t="shared" si="95"/>
        <v>0</v>
      </c>
      <c r="BG325" s="96" t="e">
        <f>SUMIF(#REF!,#REF!, BF20:BF333)</f>
        <v>#REF!</v>
      </c>
      <c r="BH325" s="96" t="e" vm="2">
        <f t="shared" si="96"/>
        <v>#VALUE!</v>
      </c>
      <c r="BI325" s="97">
        <f>SUMIF(B20:B333, B325, BH20:BH333)</f>
        <v>0</v>
      </c>
      <c r="BJ325" s="98"/>
      <c r="BK325" s="99"/>
      <c r="BL325" s="100"/>
      <c r="BM325" s="100"/>
      <c r="BN325" s="100"/>
      <c r="BO325" s="100"/>
      <c r="BP325" s="100"/>
      <c r="BQ325" s="100"/>
      <c r="BR325" s="100"/>
      <c r="BS325" s="100"/>
      <c r="BT325" s="100"/>
      <c r="BU325" s="100"/>
      <c r="BV325" s="100"/>
      <c r="BW325" s="100"/>
      <c r="BX325" s="100"/>
      <c r="BY325" s="100"/>
      <c r="BZ325" s="100"/>
      <c r="CA325" s="100"/>
      <c r="CB325" s="100"/>
      <c r="CC325" s="100"/>
      <c r="CD325" s="101"/>
    </row>
    <row r="326" spans="1:82" x14ac:dyDescent="0.25">
      <c r="A326" s="102" t="s">
        <v>613</v>
      </c>
      <c r="B326" s="103"/>
      <c r="C326" s="104" t="s">
        <v>185</v>
      </c>
      <c r="D326" s="104" t="s">
        <v>228</v>
      </c>
      <c r="E326" s="105" t="s">
        <v>232</v>
      </c>
      <c r="F326" s="106" t="s">
        <v>104</v>
      </c>
      <c r="G326" s="107"/>
      <c r="H326" s="108" t="s">
        <v>104</v>
      </c>
      <c r="I326" s="106" t="s">
        <v>5</v>
      </c>
      <c r="J326" s="107" t="s">
        <v>5</v>
      </c>
      <c r="K326" s="109"/>
      <c r="L326" s="110"/>
      <c r="M326" s="111"/>
      <c r="N326" s="112">
        <v>3106</v>
      </c>
      <c r="O326" s="113">
        <v>3356</v>
      </c>
      <c r="P326" s="113">
        <v>3522</v>
      </c>
      <c r="Q326" s="114"/>
      <c r="R326" s="193">
        <v>0.09</v>
      </c>
      <c r="S326" s="112">
        <v>279</v>
      </c>
      <c r="T326" s="113">
        <v>302</v>
      </c>
      <c r="U326" s="113">
        <v>317</v>
      </c>
      <c r="V326" s="114">
        <f t="shared" si="86"/>
        <v>0</v>
      </c>
      <c r="W326" s="116"/>
      <c r="X326" s="117"/>
      <c r="Y326" s="118" t="s">
        <v>80</v>
      </c>
      <c r="Z326" s="107" t="str">
        <f>'[2]Tier 1'!V326</f>
        <v>D</v>
      </c>
      <c r="AA326" s="107"/>
      <c r="AB326" s="107"/>
      <c r="AC326" s="107"/>
      <c r="AD326" s="108"/>
      <c r="AE326" s="112">
        <f>'[2]Tier 1'!W326</f>
        <v>1818</v>
      </c>
      <c r="AF326" s="113"/>
      <c r="AG326" s="113">
        <f>'[2]Tier 1'!X326</f>
        <v>1818</v>
      </c>
      <c r="AH326" s="113"/>
      <c r="AI326" s="113">
        <f>'[2]Tier 1'!Y326</f>
        <v>1818</v>
      </c>
      <c r="AJ326" s="113">
        <f t="shared" si="87"/>
        <v>1636.2</v>
      </c>
      <c r="AK326" s="113" t="e" vm="1">
        <f>VLOOKUP(A326,[1]_ScenarioData!$B$2:$FF$9999,-1,FALSE)</f>
        <v>#VALUE!</v>
      </c>
      <c r="AL326" s="114" t="e" vm="2">
        <f t="shared" si="88"/>
        <v>#VALUE!</v>
      </c>
      <c r="AM326" s="112">
        <f t="shared" si="97"/>
        <v>279</v>
      </c>
      <c r="AN326" s="119">
        <f t="shared" si="98"/>
        <v>0.153</v>
      </c>
      <c r="AO326" s="107" t="str">
        <f t="shared" si="99"/>
        <v>OK</v>
      </c>
      <c r="AP326" s="113">
        <f t="shared" si="100"/>
        <v>302</v>
      </c>
      <c r="AQ326" s="119">
        <f t="shared" si="101"/>
        <v>0.16600000000000001</v>
      </c>
      <c r="AR326" s="107" t="str">
        <f t="shared" si="102"/>
        <v>OK</v>
      </c>
      <c r="AS326" s="113">
        <f t="shared" si="103"/>
        <v>317</v>
      </c>
      <c r="AT326" s="119">
        <f t="shared" si="104"/>
        <v>0.17399999999999999</v>
      </c>
      <c r="AU326" s="120" t="str">
        <f t="shared" si="105"/>
        <v>OK</v>
      </c>
      <c r="AV326" s="113">
        <f t="shared" si="89"/>
        <v>0</v>
      </c>
      <c r="AW326" s="119" t="e" vm="2">
        <f t="shared" si="90"/>
        <v>#VALUE!</v>
      </c>
      <c r="AX326" s="121" t="e" vm="2">
        <f t="shared" si="91"/>
        <v>#VALUE!</v>
      </c>
      <c r="AY326" s="106"/>
      <c r="AZ326" s="107"/>
      <c r="BA326" s="111">
        <f t="shared" si="92"/>
        <v>0</v>
      </c>
      <c r="BB326" s="122">
        <f t="shared" si="93"/>
        <v>1</v>
      </c>
      <c r="BC326" s="123" t="e">
        <f>SUMIF(#REF!,#REF!, BB20:BB333)</f>
        <v>#REF!</v>
      </c>
      <c r="BD326" s="123">
        <f t="shared" si="94"/>
        <v>1</v>
      </c>
      <c r="BE326" s="123" t="e">
        <f>SUMIF(#REF!,#REF!, BD20:BD333)</f>
        <v>#REF!</v>
      </c>
      <c r="BF326" s="123">
        <f t="shared" si="95"/>
        <v>0</v>
      </c>
      <c r="BG326" s="123" t="e">
        <f>SUMIF(#REF!,#REF!, BF20:BF333)</f>
        <v>#REF!</v>
      </c>
      <c r="BH326" s="123" t="e" vm="2">
        <f t="shared" si="96"/>
        <v>#VALUE!</v>
      </c>
      <c r="BI326" s="124">
        <f>SUMIF(B20:B333, B326, BH20:BH333)</f>
        <v>0</v>
      </c>
      <c r="BJ326" s="125"/>
      <c r="BK326" s="99"/>
      <c r="BL326" s="100"/>
      <c r="BM326" s="100"/>
      <c r="BN326" s="100"/>
      <c r="BO326" s="100"/>
      <c r="BP326" s="100"/>
      <c r="BQ326" s="100"/>
      <c r="BR326" s="100"/>
      <c r="BS326" s="100"/>
      <c r="BT326" s="100"/>
      <c r="BU326" s="100"/>
      <c r="BV326" s="100"/>
      <c r="BW326" s="100"/>
      <c r="BX326" s="100"/>
      <c r="BY326" s="100"/>
      <c r="BZ326" s="100"/>
      <c r="CA326" s="100"/>
      <c r="CB326" s="100"/>
      <c r="CC326" s="100"/>
      <c r="CD326" s="101"/>
    </row>
    <row r="327" spans="1:82" x14ac:dyDescent="0.25">
      <c r="A327" s="75" t="s">
        <v>614</v>
      </c>
      <c r="B327" s="76"/>
      <c r="C327" s="77" t="s">
        <v>615</v>
      </c>
      <c r="D327" s="77" t="s">
        <v>172</v>
      </c>
      <c r="E327" s="78" t="s">
        <v>616</v>
      </c>
      <c r="F327" s="79" t="s">
        <v>104</v>
      </c>
      <c r="G327" s="80"/>
      <c r="H327" s="81" t="s">
        <v>104</v>
      </c>
      <c r="I327" s="79" t="s">
        <v>5</v>
      </c>
      <c r="J327" s="80" t="s">
        <v>5</v>
      </c>
      <c r="K327" s="82"/>
      <c r="L327" s="83"/>
      <c r="M327" s="84"/>
      <c r="N327" s="85">
        <v>1204</v>
      </c>
      <c r="O327" s="86">
        <v>1316</v>
      </c>
      <c r="P327" s="86">
        <v>1391</v>
      </c>
      <c r="Q327" s="87"/>
      <c r="R327" s="192">
        <v>0.09</v>
      </c>
      <c r="S327" s="85">
        <v>108</v>
      </c>
      <c r="T327" s="86">
        <v>118</v>
      </c>
      <c r="U327" s="86">
        <v>125</v>
      </c>
      <c r="V327" s="87">
        <f t="shared" si="86"/>
        <v>0</v>
      </c>
      <c r="W327" s="89"/>
      <c r="X327" s="90"/>
      <c r="Y327" s="91" t="s">
        <v>80</v>
      </c>
      <c r="Z327" s="80" t="str">
        <f>'[2]Tier 1'!V327</f>
        <v>D</v>
      </c>
      <c r="AA327" s="80"/>
      <c r="AB327" s="80"/>
      <c r="AC327" s="80"/>
      <c r="AD327" s="81"/>
      <c r="AE327" s="85">
        <f>'[2]Tier 1'!W327</f>
        <v>1899</v>
      </c>
      <c r="AF327" s="86"/>
      <c r="AG327" s="86">
        <f>'[2]Tier 1'!X327</f>
        <v>1899</v>
      </c>
      <c r="AH327" s="86"/>
      <c r="AI327" s="86">
        <f>'[2]Tier 1'!Y327</f>
        <v>1899</v>
      </c>
      <c r="AJ327" s="86">
        <f t="shared" si="87"/>
        <v>1709.1000000000001</v>
      </c>
      <c r="AK327" s="86" t="e" vm="1">
        <f>VLOOKUP(A327,[1]_ScenarioData!$B$2:$FF$9999,-1,FALSE)</f>
        <v>#VALUE!</v>
      </c>
      <c r="AL327" s="87" t="e" vm="2">
        <f t="shared" si="88"/>
        <v>#VALUE!</v>
      </c>
      <c r="AM327" s="85">
        <f t="shared" si="97"/>
        <v>108</v>
      </c>
      <c r="AN327" s="92">
        <f t="shared" si="98"/>
        <v>5.7000000000000002E-2</v>
      </c>
      <c r="AO327" s="80" t="str">
        <f t="shared" si="99"/>
        <v>OK</v>
      </c>
      <c r="AP327" s="86">
        <f t="shared" si="100"/>
        <v>118</v>
      </c>
      <c r="AQ327" s="92">
        <f t="shared" si="101"/>
        <v>6.2E-2</v>
      </c>
      <c r="AR327" s="80" t="str">
        <f t="shared" si="102"/>
        <v>OK</v>
      </c>
      <c r="AS327" s="86">
        <f t="shared" si="103"/>
        <v>125</v>
      </c>
      <c r="AT327" s="92">
        <f t="shared" si="104"/>
        <v>6.6000000000000003E-2</v>
      </c>
      <c r="AU327" s="93" t="str">
        <f t="shared" si="105"/>
        <v>OK</v>
      </c>
      <c r="AV327" s="86">
        <f t="shared" si="89"/>
        <v>0</v>
      </c>
      <c r="AW327" s="92" t="e" vm="2">
        <f t="shared" si="90"/>
        <v>#VALUE!</v>
      </c>
      <c r="AX327" s="94" t="e" vm="2">
        <f t="shared" si="91"/>
        <v>#VALUE!</v>
      </c>
      <c r="AY327" s="79"/>
      <c r="AZ327" s="80"/>
      <c r="BA327" s="84">
        <f t="shared" si="92"/>
        <v>0</v>
      </c>
      <c r="BB327" s="95">
        <f t="shared" si="93"/>
        <v>1</v>
      </c>
      <c r="BC327" s="96" t="e">
        <f>SUMIF(#REF!,#REF!, BB20:BB333)</f>
        <v>#REF!</v>
      </c>
      <c r="BD327" s="96">
        <f t="shared" si="94"/>
        <v>1</v>
      </c>
      <c r="BE327" s="96" t="e">
        <f>SUMIF(#REF!,#REF!, BD20:BD333)</f>
        <v>#REF!</v>
      </c>
      <c r="BF327" s="96">
        <f t="shared" si="95"/>
        <v>0</v>
      </c>
      <c r="BG327" s="96" t="e">
        <f>SUMIF(#REF!,#REF!, BF20:BF333)</f>
        <v>#REF!</v>
      </c>
      <c r="BH327" s="96" t="e" vm="2">
        <f t="shared" si="96"/>
        <v>#VALUE!</v>
      </c>
      <c r="BI327" s="97">
        <f>SUMIF(B20:B333, B327, BH20:BH333)</f>
        <v>0</v>
      </c>
      <c r="BJ327" s="98"/>
      <c r="BK327" s="99"/>
      <c r="BL327" s="100"/>
      <c r="BM327" s="100"/>
      <c r="BN327" s="100"/>
      <c r="BO327" s="100"/>
      <c r="BP327" s="100"/>
      <c r="BQ327" s="100"/>
      <c r="BR327" s="100"/>
      <c r="BS327" s="100"/>
      <c r="BT327" s="100"/>
      <c r="BU327" s="100"/>
      <c r="BV327" s="100"/>
      <c r="BW327" s="100"/>
      <c r="BX327" s="100"/>
      <c r="BY327" s="100"/>
      <c r="BZ327" s="100"/>
      <c r="CA327" s="100"/>
      <c r="CB327" s="100"/>
      <c r="CC327" s="100"/>
      <c r="CD327" s="101"/>
    </row>
    <row r="328" spans="1:82" x14ac:dyDescent="0.25">
      <c r="A328" s="102" t="s">
        <v>617</v>
      </c>
      <c r="B328" s="103"/>
      <c r="C328" s="104" t="s">
        <v>615</v>
      </c>
      <c r="D328" s="104" t="s">
        <v>616</v>
      </c>
      <c r="E328" s="105" t="s">
        <v>618</v>
      </c>
      <c r="F328" s="106" t="s">
        <v>104</v>
      </c>
      <c r="G328" s="107"/>
      <c r="H328" s="108" t="s">
        <v>104</v>
      </c>
      <c r="I328" s="106" t="s">
        <v>5</v>
      </c>
      <c r="J328" s="107" t="s">
        <v>5</v>
      </c>
      <c r="K328" s="109"/>
      <c r="L328" s="110"/>
      <c r="M328" s="111"/>
      <c r="N328" s="112">
        <v>1204</v>
      </c>
      <c r="O328" s="113">
        <v>1316</v>
      </c>
      <c r="P328" s="113">
        <v>1391</v>
      </c>
      <c r="Q328" s="114"/>
      <c r="R328" s="193">
        <v>0.09</v>
      </c>
      <c r="S328" s="112">
        <v>108</v>
      </c>
      <c r="T328" s="113">
        <v>118</v>
      </c>
      <c r="U328" s="113">
        <v>125</v>
      </c>
      <c r="V328" s="114">
        <f t="shared" si="86"/>
        <v>0</v>
      </c>
      <c r="W328" s="116"/>
      <c r="X328" s="117"/>
      <c r="Y328" s="118" t="s">
        <v>80</v>
      </c>
      <c r="Z328" s="107" t="str">
        <f>'[2]Tier 1'!V328</f>
        <v>D</v>
      </c>
      <c r="AA328" s="107"/>
      <c r="AB328" s="107"/>
      <c r="AC328" s="107"/>
      <c r="AD328" s="108"/>
      <c r="AE328" s="112">
        <f>'[2]Tier 1'!W328</f>
        <v>1899</v>
      </c>
      <c r="AF328" s="113"/>
      <c r="AG328" s="113">
        <f>'[2]Tier 1'!X328</f>
        <v>1899</v>
      </c>
      <c r="AH328" s="113"/>
      <c r="AI328" s="113">
        <f>'[2]Tier 1'!Y328</f>
        <v>1899</v>
      </c>
      <c r="AJ328" s="113">
        <f t="shared" si="87"/>
        <v>1709.1000000000001</v>
      </c>
      <c r="AK328" s="113" t="e" vm="1">
        <f>VLOOKUP(A328,[1]_ScenarioData!$B$2:$FF$9999,-1,FALSE)</f>
        <v>#VALUE!</v>
      </c>
      <c r="AL328" s="114" t="e" vm="2">
        <f t="shared" si="88"/>
        <v>#VALUE!</v>
      </c>
      <c r="AM328" s="112">
        <f t="shared" si="97"/>
        <v>108</v>
      </c>
      <c r="AN328" s="119">
        <f t="shared" si="98"/>
        <v>5.7000000000000002E-2</v>
      </c>
      <c r="AO328" s="107" t="str">
        <f t="shared" si="99"/>
        <v>OK</v>
      </c>
      <c r="AP328" s="113">
        <f t="shared" si="100"/>
        <v>118</v>
      </c>
      <c r="AQ328" s="119">
        <f t="shared" si="101"/>
        <v>6.2E-2</v>
      </c>
      <c r="AR328" s="107" t="str">
        <f t="shared" si="102"/>
        <v>OK</v>
      </c>
      <c r="AS328" s="113">
        <f t="shared" si="103"/>
        <v>125</v>
      </c>
      <c r="AT328" s="119">
        <f t="shared" si="104"/>
        <v>6.6000000000000003E-2</v>
      </c>
      <c r="AU328" s="120" t="str">
        <f t="shared" si="105"/>
        <v>OK</v>
      </c>
      <c r="AV328" s="113">
        <f t="shared" si="89"/>
        <v>0</v>
      </c>
      <c r="AW328" s="119" t="e" vm="2">
        <f t="shared" si="90"/>
        <v>#VALUE!</v>
      </c>
      <c r="AX328" s="121" t="e" vm="2">
        <f t="shared" si="91"/>
        <v>#VALUE!</v>
      </c>
      <c r="AY328" s="106"/>
      <c r="AZ328" s="107"/>
      <c r="BA328" s="111">
        <f t="shared" si="92"/>
        <v>0</v>
      </c>
      <c r="BB328" s="122">
        <f t="shared" si="93"/>
        <v>1</v>
      </c>
      <c r="BC328" s="123" t="e">
        <f>SUMIF(#REF!,#REF!, BB20:BB333)</f>
        <v>#REF!</v>
      </c>
      <c r="BD328" s="123">
        <f t="shared" si="94"/>
        <v>1</v>
      </c>
      <c r="BE328" s="123" t="e">
        <f>SUMIF(#REF!,#REF!, BD20:BD333)</f>
        <v>#REF!</v>
      </c>
      <c r="BF328" s="123">
        <f t="shared" si="95"/>
        <v>0</v>
      </c>
      <c r="BG328" s="123" t="e">
        <f>SUMIF(#REF!,#REF!, BF20:BF333)</f>
        <v>#REF!</v>
      </c>
      <c r="BH328" s="123" t="e" vm="2">
        <f t="shared" si="96"/>
        <v>#VALUE!</v>
      </c>
      <c r="BI328" s="124">
        <f>SUMIF(B20:B333, B328, BH20:BH333)</f>
        <v>0</v>
      </c>
      <c r="BJ328" s="125"/>
      <c r="BK328" s="99"/>
      <c r="BL328" s="100"/>
      <c r="BM328" s="100"/>
      <c r="BN328" s="100"/>
      <c r="BO328" s="100"/>
      <c r="BP328" s="100"/>
      <c r="BQ328" s="100"/>
      <c r="BR328" s="100"/>
      <c r="BS328" s="100"/>
      <c r="BT328" s="100"/>
      <c r="BU328" s="100"/>
      <c r="BV328" s="100"/>
      <c r="BW328" s="100"/>
      <c r="BX328" s="100"/>
      <c r="BY328" s="100"/>
      <c r="BZ328" s="100"/>
      <c r="CA328" s="100"/>
      <c r="CB328" s="100"/>
      <c r="CC328" s="100"/>
      <c r="CD328" s="101"/>
    </row>
    <row r="329" spans="1:82" x14ac:dyDescent="0.25">
      <c r="A329" s="75" t="s">
        <v>619</v>
      </c>
      <c r="B329" s="76"/>
      <c r="C329" s="77" t="s">
        <v>446</v>
      </c>
      <c r="D329" s="77" t="s">
        <v>112</v>
      </c>
      <c r="E329" s="78" t="s">
        <v>117</v>
      </c>
      <c r="F329" s="79" t="s">
        <v>104</v>
      </c>
      <c r="G329" s="80"/>
      <c r="H329" s="81" t="s">
        <v>104</v>
      </c>
      <c r="I329" s="79" t="s">
        <v>5</v>
      </c>
      <c r="J329" s="80" t="s">
        <v>5</v>
      </c>
      <c r="K329" s="82"/>
      <c r="L329" s="83"/>
      <c r="M329" s="84"/>
      <c r="N329" s="85">
        <v>4957</v>
      </c>
      <c r="O329" s="86">
        <v>5260</v>
      </c>
      <c r="P329" s="86">
        <v>5473</v>
      </c>
      <c r="Q329" s="87"/>
      <c r="R329" s="192">
        <v>0.09</v>
      </c>
      <c r="S329" s="85">
        <v>446</v>
      </c>
      <c r="T329" s="86">
        <v>473</v>
      </c>
      <c r="U329" s="86">
        <v>493</v>
      </c>
      <c r="V329" s="87">
        <f t="shared" si="86"/>
        <v>0</v>
      </c>
      <c r="W329" s="89"/>
      <c r="X329" s="90"/>
      <c r="Y329" s="91" t="s">
        <v>80</v>
      </c>
      <c r="Z329" s="80" t="str">
        <f>'[2]Tier 1'!V329</f>
        <v>D</v>
      </c>
      <c r="AA329" s="80"/>
      <c r="AB329" s="80"/>
      <c r="AC329" s="80"/>
      <c r="AD329" s="81"/>
      <c r="AE329" s="85">
        <f>'[2]Tier 1'!W329</f>
        <v>958</v>
      </c>
      <c r="AF329" s="86"/>
      <c r="AG329" s="86">
        <f>'[2]Tier 1'!X329</f>
        <v>958</v>
      </c>
      <c r="AH329" s="86"/>
      <c r="AI329" s="86">
        <f>'[2]Tier 1'!Y329</f>
        <v>958</v>
      </c>
      <c r="AJ329" s="86">
        <f t="shared" si="87"/>
        <v>862.2</v>
      </c>
      <c r="AK329" s="86" t="e" vm="1">
        <f>VLOOKUP(A329,[1]_ScenarioData!$B$2:$FF$9999,-1,FALSE)</f>
        <v>#VALUE!</v>
      </c>
      <c r="AL329" s="87" t="e" vm="2">
        <f t="shared" si="88"/>
        <v>#VALUE!</v>
      </c>
      <c r="AM329" s="85">
        <f t="shared" si="97"/>
        <v>446</v>
      </c>
      <c r="AN329" s="92">
        <f t="shared" si="98"/>
        <v>0.46600000000000003</v>
      </c>
      <c r="AO329" s="80" t="str">
        <f t="shared" si="99"/>
        <v>OK</v>
      </c>
      <c r="AP329" s="86">
        <f t="shared" si="100"/>
        <v>473</v>
      </c>
      <c r="AQ329" s="92">
        <f t="shared" si="101"/>
        <v>0.49399999999999999</v>
      </c>
      <c r="AR329" s="80" t="str">
        <f t="shared" si="102"/>
        <v>OK</v>
      </c>
      <c r="AS329" s="86">
        <f t="shared" si="103"/>
        <v>493</v>
      </c>
      <c r="AT329" s="92">
        <f t="shared" si="104"/>
        <v>0.51500000000000001</v>
      </c>
      <c r="AU329" s="93" t="str">
        <f t="shared" si="105"/>
        <v>OK</v>
      </c>
      <c r="AV329" s="86">
        <f t="shared" si="89"/>
        <v>0</v>
      </c>
      <c r="AW329" s="92" t="e" vm="2">
        <f t="shared" si="90"/>
        <v>#VALUE!</v>
      </c>
      <c r="AX329" s="94" t="e" vm="2">
        <f t="shared" si="91"/>
        <v>#VALUE!</v>
      </c>
      <c r="AY329" s="79"/>
      <c r="AZ329" s="80"/>
      <c r="BA329" s="84">
        <f t="shared" si="92"/>
        <v>0</v>
      </c>
      <c r="BB329" s="95">
        <f t="shared" si="93"/>
        <v>1</v>
      </c>
      <c r="BC329" s="96" t="e">
        <f>SUMIF(#REF!,#REF!, BB20:BB333)</f>
        <v>#REF!</v>
      </c>
      <c r="BD329" s="96">
        <f t="shared" si="94"/>
        <v>1</v>
      </c>
      <c r="BE329" s="96" t="e">
        <f>SUMIF(#REF!,#REF!, BD20:BD333)</f>
        <v>#REF!</v>
      </c>
      <c r="BF329" s="96">
        <f t="shared" si="95"/>
        <v>0</v>
      </c>
      <c r="BG329" s="96" t="e">
        <f>SUMIF(#REF!,#REF!, BF20:BF333)</f>
        <v>#REF!</v>
      </c>
      <c r="BH329" s="96" t="e" vm="2">
        <f t="shared" si="96"/>
        <v>#VALUE!</v>
      </c>
      <c r="BI329" s="97">
        <f>SUMIF(B20:B333, B329, BH20:BH333)</f>
        <v>0</v>
      </c>
      <c r="BJ329" s="98"/>
      <c r="BK329" s="99"/>
      <c r="BL329" s="100"/>
      <c r="BM329" s="100"/>
      <c r="BN329" s="100"/>
      <c r="BO329" s="100"/>
      <c r="BP329" s="100"/>
      <c r="BQ329" s="100"/>
      <c r="BR329" s="100"/>
      <c r="BS329" s="100"/>
      <c r="BT329" s="100"/>
      <c r="BU329" s="100"/>
      <c r="BV329" s="100"/>
      <c r="BW329" s="100"/>
      <c r="BX329" s="100"/>
      <c r="BY329" s="100"/>
      <c r="BZ329" s="100"/>
      <c r="CA329" s="100"/>
      <c r="CB329" s="100"/>
      <c r="CC329" s="100"/>
      <c r="CD329" s="101"/>
    </row>
    <row r="330" spans="1:82" hidden="1" x14ac:dyDescent="0.25">
      <c r="A330" s="102" t="s">
        <v>620</v>
      </c>
      <c r="B330" s="103"/>
      <c r="C330" s="104" t="s">
        <v>325</v>
      </c>
      <c r="D330" s="104" t="s">
        <v>300</v>
      </c>
      <c r="E330" s="105" t="s">
        <v>588</v>
      </c>
      <c r="F330" s="106" t="s">
        <v>104</v>
      </c>
      <c r="G330" s="107"/>
      <c r="H330" s="108" t="s">
        <v>104</v>
      </c>
      <c r="I330" s="106" t="s">
        <v>5</v>
      </c>
      <c r="J330" s="107" t="s">
        <v>5</v>
      </c>
      <c r="K330" s="109"/>
      <c r="L330" s="110"/>
      <c r="M330" s="111"/>
      <c r="N330" s="112" t="e">
        <v>#N/A</v>
      </c>
      <c r="O330" s="113" t="e">
        <v>#N/A</v>
      </c>
      <c r="P330" s="113" t="e">
        <v>#N/A</v>
      </c>
      <c r="Q330" s="114"/>
      <c r="R330" s="193">
        <v>0.09</v>
      </c>
      <c r="S330" s="112" t="e">
        <v>#N/A</v>
      </c>
      <c r="T330" s="113" t="e">
        <v>#N/A</v>
      </c>
      <c r="U330" s="113" t="e">
        <v>#N/A</v>
      </c>
      <c r="V330" s="114">
        <f t="shared" si="86"/>
        <v>0</v>
      </c>
      <c r="W330" s="116"/>
      <c r="X330" s="117"/>
      <c r="Y330" s="118" t="s">
        <v>80</v>
      </c>
      <c r="Z330" s="107" t="str">
        <f>'[2]Tier 1'!V330</f>
        <v>D</v>
      </c>
      <c r="AA330" s="107"/>
      <c r="AB330" s="107"/>
      <c r="AC330" s="107"/>
      <c r="AD330" s="108"/>
      <c r="AE330" s="112">
        <f>'[2]Tier 1'!W330</f>
        <v>1197</v>
      </c>
      <c r="AF330" s="113"/>
      <c r="AG330" s="113">
        <f>'[2]Tier 1'!X330</f>
        <v>1197</v>
      </c>
      <c r="AH330" s="113"/>
      <c r="AI330" s="113">
        <f>'[2]Tier 1'!Y330</f>
        <v>1197</v>
      </c>
      <c r="AJ330" s="113">
        <f t="shared" si="87"/>
        <v>1077.3</v>
      </c>
      <c r="AK330" s="113" t="e" vm="1">
        <f>VLOOKUP(A330,[1]_ScenarioData!$B$2:$FF$9999,-1,FALSE)</f>
        <v>#VALUE!</v>
      </c>
      <c r="AL330" s="114" t="e" vm="2">
        <f t="shared" si="88"/>
        <v>#VALUE!</v>
      </c>
      <c r="AM330" s="112" t="e">
        <f t="shared" si="97"/>
        <v>#N/A</v>
      </c>
      <c r="AN330" s="119" t="e">
        <f t="shared" si="98"/>
        <v>#N/A</v>
      </c>
      <c r="AO330" s="107" t="str">
        <f t="shared" si="99"/>
        <v>OK</v>
      </c>
      <c r="AP330" s="113" t="e">
        <f t="shared" si="100"/>
        <v>#N/A</v>
      </c>
      <c r="AQ330" s="119" t="e">
        <f t="shared" si="101"/>
        <v>#N/A</v>
      </c>
      <c r="AR330" s="107" t="str">
        <f t="shared" si="102"/>
        <v>OK</v>
      </c>
      <c r="AS330" s="113" t="e">
        <f t="shared" si="103"/>
        <v>#N/A</v>
      </c>
      <c r="AT330" s="119" t="e">
        <f t="shared" si="104"/>
        <v>#N/A</v>
      </c>
      <c r="AU330" s="120" t="str">
        <f t="shared" si="105"/>
        <v>OK</v>
      </c>
      <c r="AV330" s="113">
        <f t="shared" si="89"/>
        <v>0</v>
      </c>
      <c r="AW330" s="119" t="e" vm="2">
        <f t="shared" si="90"/>
        <v>#VALUE!</v>
      </c>
      <c r="AX330" s="121" t="e" vm="2">
        <f t="shared" si="91"/>
        <v>#VALUE!</v>
      </c>
      <c r="AY330" s="106"/>
      <c r="AZ330" s="107"/>
      <c r="BA330" s="111">
        <f t="shared" si="92"/>
        <v>0</v>
      </c>
      <c r="BB330" s="122" t="e">
        <f t="shared" si="93"/>
        <v>#N/A</v>
      </c>
      <c r="BC330" s="123" t="e">
        <f>SUMIF(#REF!,#REF!, BB20:BB333)</f>
        <v>#REF!</v>
      </c>
      <c r="BD330" s="123" t="e">
        <f t="shared" si="94"/>
        <v>#N/A</v>
      </c>
      <c r="BE330" s="123" t="e">
        <f>SUMIF(#REF!,#REF!, BD20:BD333)</f>
        <v>#REF!</v>
      </c>
      <c r="BF330" s="123" t="e">
        <f t="shared" si="95"/>
        <v>#N/A</v>
      </c>
      <c r="BG330" s="123" t="e">
        <f>SUMIF(#REF!,#REF!, BF20:BF333)</f>
        <v>#REF!</v>
      </c>
      <c r="BH330" s="123" t="e" vm="2">
        <f t="shared" si="96"/>
        <v>#VALUE!</v>
      </c>
      <c r="BI330" s="124">
        <f>SUMIF(B20:B333, B330, BH20:BH333)</f>
        <v>0</v>
      </c>
      <c r="BJ330" s="125"/>
      <c r="BK330" s="99"/>
      <c r="BL330" s="100"/>
      <c r="BM330" s="100"/>
      <c r="BN330" s="100"/>
      <c r="BO330" s="100"/>
      <c r="BP330" s="100"/>
      <c r="BQ330" s="100"/>
      <c r="BR330" s="100"/>
      <c r="BS330" s="100"/>
      <c r="BT330" s="100"/>
      <c r="BU330" s="100"/>
      <c r="BV330" s="100"/>
      <c r="BW330" s="100"/>
      <c r="BX330" s="100"/>
      <c r="BY330" s="100"/>
      <c r="BZ330" s="100"/>
      <c r="CA330" s="100"/>
      <c r="CB330" s="100"/>
      <c r="CC330" s="100"/>
      <c r="CD330" s="101"/>
    </row>
    <row r="331" spans="1:82" x14ac:dyDescent="0.25">
      <c r="A331" s="75" t="s">
        <v>621</v>
      </c>
      <c r="B331" s="76"/>
      <c r="C331" s="77" t="s">
        <v>588</v>
      </c>
      <c r="D331" s="77" t="s">
        <v>102</v>
      </c>
      <c r="E331" s="78" t="s">
        <v>325</v>
      </c>
      <c r="F331" s="79" t="s">
        <v>104</v>
      </c>
      <c r="G331" s="80"/>
      <c r="H331" s="81" t="s">
        <v>104</v>
      </c>
      <c r="I331" s="79" t="s">
        <v>5</v>
      </c>
      <c r="J331" s="80" t="s">
        <v>5</v>
      </c>
      <c r="K331" s="82"/>
      <c r="L331" s="83"/>
      <c r="M331" s="84"/>
      <c r="N331" s="85">
        <v>358</v>
      </c>
      <c r="O331" s="86">
        <v>380</v>
      </c>
      <c r="P331" s="86">
        <v>395</v>
      </c>
      <c r="Q331" s="87"/>
      <c r="R331" s="192">
        <v>0.09</v>
      </c>
      <c r="S331" s="85">
        <v>32</v>
      </c>
      <c r="T331" s="86">
        <v>34</v>
      </c>
      <c r="U331" s="86">
        <v>36</v>
      </c>
      <c r="V331" s="87">
        <f t="shared" si="86"/>
        <v>0</v>
      </c>
      <c r="W331" s="89"/>
      <c r="X331" s="90"/>
      <c r="Y331" s="91" t="s">
        <v>80</v>
      </c>
      <c r="Z331" s="80" t="str">
        <f>'[2]Tier 1'!V331</f>
        <v>D</v>
      </c>
      <c r="AA331" s="80"/>
      <c r="AB331" s="80"/>
      <c r="AC331" s="80"/>
      <c r="AD331" s="81"/>
      <c r="AE331" s="85">
        <f>'[2]Tier 1'!W331</f>
        <v>1818</v>
      </c>
      <c r="AF331" s="86"/>
      <c r="AG331" s="86">
        <f>'[2]Tier 1'!X331</f>
        <v>1818</v>
      </c>
      <c r="AH331" s="86"/>
      <c r="AI331" s="86">
        <f>'[2]Tier 1'!Y331</f>
        <v>1818</v>
      </c>
      <c r="AJ331" s="86">
        <f t="shared" si="87"/>
        <v>1636.2</v>
      </c>
      <c r="AK331" s="86" t="e" vm="1">
        <f>VLOOKUP(A331,[1]_ScenarioData!$B$2:$FF$9999,-1,FALSE)</f>
        <v>#VALUE!</v>
      </c>
      <c r="AL331" s="87" t="e" vm="2">
        <f t="shared" si="88"/>
        <v>#VALUE!</v>
      </c>
      <c r="AM331" s="85">
        <f t="shared" si="97"/>
        <v>32</v>
      </c>
      <c r="AN331" s="92">
        <f t="shared" si="98"/>
        <v>1.7999999999999999E-2</v>
      </c>
      <c r="AO331" s="80" t="str">
        <f t="shared" si="99"/>
        <v>OK</v>
      </c>
      <c r="AP331" s="86">
        <f t="shared" si="100"/>
        <v>34</v>
      </c>
      <c r="AQ331" s="92">
        <f t="shared" si="101"/>
        <v>1.9E-2</v>
      </c>
      <c r="AR331" s="80" t="str">
        <f t="shared" si="102"/>
        <v>OK</v>
      </c>
      <c r="AS331" s="86">
        <f t="shared" si="103"/>
        <v>36</v>
      </c>
      <c r="AT331" s="92">
        <f t="shared" si="104"/>
        <v>0.02</v>
      </c>
      <c r="AU331" s="93" t="str">
        <f t="shared" si="105"/>
        <v>OK</v>
      </c>
      <c r="AV331" s="86">
        <f t="shared" si="89"/>
        <v>0</v>
      </c>
      <c r="AW331" s="92" t="e" vm="2">
        <f t="shared" si="90"/>
        <v>#VALUE!</v>
      </c>
      <c r="AX331" s="94" t="e" vm="2">
        <f t="shared" si="91"/>
        <v>#VALUE!</v>
      </c>
      <c r="AY331" s="79"/>
      <c r="AZ331" s="80"/>
      <c r="BA331" s="84">
        <f t="shared" si="92"/>
        <v>0</v>
      </c>
      <c r="BB331" s="95">
        <f t="shared" si="93"/>
        <v>1</v>
      </c>
      <c r="BC331" s="96" t="e">
        <f>SUMIF(#REF!,#REF!, BB20:BB333)</f>
        <v>#REF!</v>
      </c>
      <c r="BD331" s="96">
        <f t="shared" si="94"/>
        <v>1</v>
      </c>
      <c r="BE331" s="96" t="e">
        <f>SUMIF(#REF!,#REF!, BD20:BD333)</f>
        <v>#REF!</v>
      </c>
      <c r="BF331" s="96">
        <f t="shared" si="95"/>
        <v>0</v>
      </c>
      <c r="BG331" s="96" t="e">
        <f>SUMIF(#REF!,#REF!, BF20:BF333)</f>
        <v>#REF!</v>
      </c>
      <c r="BH331" s="96" t="e" vm="2">
        <f t="shared" si="96"/>
        <v>#VALUE!</v>
      </c>
      <c r="BI331" s="97">
        <f>SUMIF(B20:B333, B331, BH20:BH333)</f>
        <v>0</v>
      </c>
      <c r="BJ331" s="98"/>
      <c r="BK331" s="99"/>
      <c r="BL331" s="100"/>
      <c r="BM331" s="100"/>
      <c r="BN331" s="100"/>
      <c r="BO331" s="100"/>
      <c r="BP331" s="100"/>
      <c r="BQ331" s="100"/>
      <c r="BR331" s="100"/>
      <c r="BS331" s="100"/>
      <c r="BT331" s="100"/>
      <c r="BU331" s="100"/>
      <c r="BV331" s="100"/>
      <c r="BW331" s="100"/>
      <c r="BX331" s="100"/>
      <c r="BY331" s="100"/>
      <c r="BZ331" s="100"/>
      <c r="CA331" s="100"/>
      <c r="CB331" s="100"/>
      <c r="CC331" s="100"/>
      <c r="CD331" s="101"/>
    </row>
    <row r="332" spans="1:82" x14ac:dyDescent="0.25">
      <c r="A332" s="102" t="s">
        <v>622</v>
      </c>
      <c r="B332" s="103"/>
      <c r="C332" s="104" t="s">
        <v>367</v>
      </c>
      <c r="D332" s="104" t="s">
        <v>103</v>
      </c>
      <c r="E332" s="105" t="s">
        <v>623</v>
      </c>
      <c r="F332" s="106" t="s">
        <v>104</v>
      </c>
      <c r="G332" s="107"/>
      <c r="H332" s="108" t="s">
        <v>104</v>
      </c>
      <c r="I332" s="106" t="s">
        <v>5</v>
      </c>
      <c r="J332" s="107" t="s">
        <v>5</v>
      </c>
      <c r="K332" s="109"/>
      <c r="L332" s="110"/>
      <c r="M332" s="111"/>
      <c r="N332" s="112">
        <v>392</v>
      </c>
      <c r="O332" s="113">
        <v>416</v>
      </c>
      <c r="P332" s="113">
        <v>433</v>
      </c>
      <c r="Q332" s="114"/>
      <c r="R332" s="193">
        <v>0.09</v>
      </c>
      <c r="S332" s="112">
        <v>35</v>
      </c>
      <c r="T332" s="113">
        <v>37</v>
      </c>
      <c r="U332" s="113">
        <v>39</v>
      </c>
      <c r="V332" s="114">
        <f t="shared" si="86"/>
        <v>0</v>
      </c>
      <c r="W332" s="116"/>
      <c r="X332" s="117"/>
      <c r="Y332" s="118" t="s">
        <v>80</v>
      </c>
      <c r="Z332" s="107" t="str">
        <f>'[2]Tier 1'!V332</f>
        <v>D</v>
      </c>
      <c r="AA332" s="107"/>
      <c r="AB332" s="107"/>
      <c r="AC332" s="107"/>
      <c r="AD332" s="108"/>
      <c r="AE332" s="112">
        <f>'[2]Tier 1'!W332</f>
        <v>1197</v>
      </c>
      <c r="AF332" s="113"/>
      <c r="AG332" s="113">
        <f>'[2]Tier 1'!X332</f>
        <v>1197</v>
      </c>
      <c r="AH332" s="113"/>
      <c r="AI332" s="113">
        <f>'[2]Tier 1'!Y332</f>
        <v>1197</v>
      </c>
      <c r="AJ332" s="113">
        <f t="shared" si="87"/>
        <v>1077.3</v>
      </c>
      <c r="AK332" s="113" t="e">
        <f>VLOOKUP(A332,[1]_ScenarioData!$B$2:$FF$9999,-1,FALSE)</f>
        <v>#N/A</v>
      </c>
      <c r="AL332" s="114" t="e">
        <f t="shared" si="88"/>
        <v>#N/A</v>
      </c>
      <c r="AM332" s="112">
        <f t="shared" si="97"/>
        <v>35</v>
      </c>
      <c r="AN332" s="119">
        <f t="shared" si="98"/>
        <v>2.9000000000000001E-2</v>
      </c>
      <c r="AO332" s="107" t="str">
        <f t="shared" si="99"/>
        <v>OK</v>
      </c>
      <c r="AP332" s="113">
        <f t="shared" si="100"/>
        <v>37</v>
      </c>
      <c r="AQ332" s="119">
        <f t="shared" si="101"/>
        <v>3.1E-2</v>
      </c>
      <c r="AR332" s="107" t="str">
        <f t="shared" si="102"/>
        <v>OK</v>
      </c>
      <c r="AS332" s="113">
        <f t="shared" si="103"/>
        <v>39</v>
      </c>
      <c r="AT332" s="119">
        <f t="shared" si="104"/>
        <v>3.3000000000000002E-2</v>
      </c>
      <c r="AU332" s="120" t="str">
        <f t="shared" si="105"/>
        <v>OK</v>
      </c>
      <c r="AV332" s="113">
        <f t="shared" si="89"/>
        <v>0</v>
      </c>
      <c r="AW332" s="119" t="e">
        <f t="shared" si="90"/>
        <v>#N/A</v>
      </c>
      <c r="AX332" s="121" t="e">
        <f t="shared" si="91"/>
        <v>#N/A</v>
      </c>
      <c r="AY332" s="106"/>
      <c r="AZ332" s="107"/>
      <c r="BA332" s="111">
        <f t="shared" si="92"/>
        <v>0</v>
      </c>
      <c r="BB332" s="122">
        <f t="shared" si="93"/>
        <v>1</v>
      </c>
      <c r="BC332" s="123" t="e">
        <f>SUMIF(#REF!,#REF!, BB20:BB333)</f>
        <v>#REF!</v>
      </c>
      <c r="BD332" s="123">
        <f t="shared" si="94"/>
        <v>1</v>
      </c>
      <c r="BE332" s="123" t="e">
        <f>SUMIF(#REF!,#REF!, BD20:BD333)</f>
        <v>#REF!</v>
      </c>
      <c r="BF332" s="123">
        <f t="shared" si="95"/>
        <v>0</v>
      </c>
      <c r="BG332" s="123" t="e">
        <f>SUMIF(#REF!,#REF!, BF20:BF333)</f>
        <v>#REF!</v>
      </c>
      <c r="BH332" s="123" t="e">
        <f t="shared" si="96"/>
        <v>#N/A</v>
      </c>
      <c r="BI332" s="124">
        <f>SUMIF(B20:B333, B332, BH20:BH333)</f>
        <v>0</v>
      </c>
      <c r="BJ332" s="125"/>
      <c r="BK332" s="99"/>
      <c r="BL332" s="100"/>
      <c r="BM332" s="100"/>
      <c r="BN332" s="100"/>
      <c r="BO332" s="100"/>
      <c r="BP332" s="100"/>
      <c r="BQ332" s="100"/>
      <c r="BR332" s="100"/>
      <c r="BS332" s="100"/>
      <c r="BT332" s="100"/>
      <c r="BU332" s="100"/>
      <c r="BV332" s="100"/>
      <c r="BW332" s="100"/>
      <c r="BX332" s="100"/>
      <c r="BY332" s="100"/>
      <c r="BZ332" s="100"/>
      <c r="CA332" s="100"/>
      <c r="CB332" s="100"/>
      <c r="CC332" s="100"/>
      <c r="CD332" s="101"/>
    </row>
    <row r="333" spans="1:82" x14ac:dyDescent="0.25">
      <c r="A333" s="75" t="s">
        <v>624</v>
      </c>
      <c r="B333" s="76"/>
      <c r="C333" s="77" t="s">
        <v>367</v>
      </c>
      <c r="D333" s="77" t="s">
        <v>623</v>
      </c>
      <c r="E333" s="78" t="s">
        <v>156</v>
      </c>
      <c r="F333" s="79" t="s">
        <v>104</v>
      </c>
      <c r="G333" s="80"/>
      <c r="H333" s="81" t="s">
        <v>104</v>
      </c>
      <c r="I333" s="79" t="s">
        <v>5</v>
      </c>
      <c r="J333" s="80" t="s">
        <v>5</v>
      </c>
      <c r="K333" s="82"/>
      <c r="L333" s="83"/>
      <c r="M333" s="84"/>
      <c r="N333" s="85">
        <v>469</v>
      </c>
      <c r="O333" s="86">
        <v>497</v>
      </c>
      <c r="P333" s="86">
        <v>517</v>
      </c>
      <c r="Q333" s="87"/>
      <c r="R333" s="192">
        <v>0.09</v>
      </c>
      <c r="S333" s="85">
        <v>42</v>
      </c>
      <c r="T333" s="86">
        <v>45</v>
      </c>
      <c r="U333" s="86">
        <v>47</v>
      </c>
      <c r="V333" s="87">
        <f t="shared" ref="V333:V352" si="106">ROUND(R333*Q333,0)</f>
        <v>0</v>
      </c>
      <c r="W333" s="89"/>
      <c r="X333" s="90"/>
      <c r="Y333" s="91" t="s">
        <v>80</v>
      </c>
      <c r="Z333" s="80" t="str">
        <f>'[2]Tier 1'!V333</f>
        <v>D</v>
      </c>
      <c r="AA333" s="80"/>
      <c r="AB333" s="80"/>
      <c r="AC333" s="80"/>
      <c r="AD333" s="81"/>
      <c r="AE333" s="85">
        <f>'[2]Tier 1'!W333</f>
        <v>1197</v>
      </c>
      <c r="AF333" s="86"/>
      <c r="AG333" s="86">
        <f>'[2]Tier 1'!X333</f>
        <v>1197</v>
      </c>
      <c r="AH333" s="86"/>
      <c r="AI333" s="86">
        <f>'[2]Tier 1'!Y333</f>
        <v>1197</v>
      </c>
      <c r="AJ333" s="86">
        <f t="shared" ref="AJ333:AJ352" si="107">AI333 * 0.9</f>
        <v>1077.3</v>
      </c>
      <c r="AK333" s="86" t="e">
        <f>VLOOKUP(A333,[1]_ScenarioData!$B$2:$FF$9999,-1,FALSE)</f>
        <v>#N/A</v>
      </c>
      <c r="AL333" s="87" t="e">
        <f t="shared" ref="AL333:AL352" si="108">AK333 * 0.9</f>
        <v>#N/A</v>
      </c>
      <c r="AM333" s="85">
        <f t="shared" si="97"/>
        <v>42</v>
      </c>
      <c r="AN333" s="92">
        <f t="shared" si="98"/>
        <v>3.5000000000000003E-2</v>
      </c>
      <c r="AO333" s="80" t="str">
        <f t="shared" si="99"/>
        <v>OK</v>
      </c>
      <c r="AP333" s="86">
        <f t="shared" si="100"/>
        <v>45</v>
      </c>
      <c r="AQ333" s="92">
        <f t="shared" si="101"/>
        <v>3.7999999999999999E-2</v>
      </c>
      <c r="AR333" s="80" t="str">
        <f t="shared" si="102"/>
        <v>OK</v>
      </c>
      <c r="AS333" s="86">
        <f t="shared" si="103"/>
        <v>47</v>
      </c>
      <c r="AT333" s="92">
        <f t="shared" si="104"/>
        <v>3.9E-2</v>
      </c>
      <c r="AU333" s="93" t="str">
        <f t="shared" si="105"/>
        <v>OK</v>
      </c>
      <c r="AV333" s="86">
        <f t="shared" ref="AV333:AV352" si="109">V333+W333</f>
        <v>0</v>
      </c>
      <c r="AW333" s="92" t="e">
        <f t="shared" ref="AW333:AW352" si="110">IF(AK333&gt;0, ROUND(AV333/AK333,3),0)</f>
        <v>#N/A</v>
      </c>
      <c r="AX333" s="94" t="e">
        <f t="shared" ref="AX333:AX352" si="111">IF(AND(V333=0, AV333&gt;0), "DATA1", IF(OR(AV333&gt;AL333,BI333&gt;0), IF(Y333="CONC. (ART-PLAN)", "STUDY 1", "STUDY 2"), "OK"))</f>
        <v>#N/A</v>
      </c>
      <c r="AY333" s="79"/>
      <c r="AZ333" s="80"/>
      <c r="BA333" s="84">
        <f t="shared" ref="BA333:BA352" si="112">IF(AG333&gt;0, X333/AG333, 0)</f>
        <v>0</v>
      </c>
      <c r="BB333" s="95">
        <f t="shared" ref="BB333:BB352" si="113">IF(AM333&gt;AF333,1,0)</f>
        <v>1</v>
      </c>
      <c r="BC333" s="96" t="e">
        <f>SUMIF(#REF!,#REF!, BB24:BB337)</f>
        <v>#REF!</v>
      </c>
      <c r="BD333" s="96">
        <f t="shared" ref="BD333:BD352" si="114">IF(AP333&gt;AH333,1,0)</f>
        <v>1</v>
      </c>
      <c r="BE333" s="96" t="e">
        <f>SUMIF(#REF!,#REF!, BD24:BD337)</f>
        <v>#REF!</v>
      </c>
      <c r="BF333" s="96">
        <f t="shared" ref="BF333:BF352" si="115">IF(AS333&gt;AJ333,1,0)</f>
        <v>0</v>
      </c>
      <c r="BG333" s="96" t="e">
        <f>SUMIF(#REF!,#REF!, BF24:BF337)</f>
        <v>#REF!</v>
      </c>
      <c r="BH333" s="96" t="e">
        <f t="shared" ref="BH333:BH352" si="116">IF(AV333&gt;AL333,1,0)</f>
        <v>#N/A</v>
      </c>
      <c r="BI333" s="97">
        <f t="shared" ref="BI333" si="117">SUMIF(B24:B337, B333, BH24:BH337)</f>
        <v>0</v>
      </c>
      <c r="BJ333" s="98"/>
      <c r="BK333" s="99"/>
      <c r="BL333" s="100"/>
      <c r="BM333" s="100"/>
      <c r="BN333" s="100"/>
      <c r="BO333" s="100"/>
      <c r="BP333" s="100"/>
      <c r="BQ333" s="100"/>
      <c r="BR333" s="100"/>
      <c r="BS333" s="100"/>
      <c r="BT333" s="100"/>
      <c r="BU333" s="100"/>
      <c r="BV333" s="100"/>
      <c r="BW333" s="100"/>
      <c r="BX333" s="100"/>
      <c r="BY333" s="100"/>
      <c r="BZ333" s="100"/>
      <c r="CA333" s="100"/>
      <c r="CB333" s="100"/>
      <c r="CC333" s="100"/>
      <c r="CD333" s="101"/>
    </row>
    <row r="334" spans="1:82" x14ac:dyDescent="0.25">
      <c r="A334" s="102" t="s">
        <v>625</v>
      </c>
      <c r="B334" s="103"/>
      <c r="C334" s="104" t="s">
        <v>351</v>
      </c>
      <c r="D334" s="104" t="s">
        <v>156</v>
      </c>
      <c r="E334" s="105" t="s">
        <v>168</v>
      </c>
      <c r="F334" s="106" t="s">
        <v>104</v>
      </c>
      <c r="G334" s="107"/>
      <c r="H334" s="108" t="s">
        <v>104</v>
      </c>
      <c r="I334" s="106" t="s">
        <v>5</v>
      </c>
      <c r="J334" s="107" t="s">
        <v>5</v>
      </c>
      <c r="K334" s="109"/>
      <c r="L334" s="110"/>
      <c r="M334" s="111"/>
      <c r="N334" s="112">
        <v>469</v>
      </c>
      <c r="O334" s="113">
        <v>497</v>
      </c>
      <c r="P334" s="113">
        <v>517</v>
      </c>
      <c r="Q334" s="114"/>
      <c r="R334" s="193">
        <v>0.09</v>
      </c>
      <c r="S334" s="112">
        <v>42</v>
      </c>
      <c r="T334" s="113">
        <v>45</v>
      </c>
      <c r="U334" s="113">
        <v>47</v>
      </c>
      <c r="V334" s="114">
        <f t="shared" si="106"/>
        <v>0</v>
      </c>
      <c r="W334" s="116"/>
      <c r="X334" s="117"/>
      <c r="Y334" s="118" t="s">
        <v>80</v>
      </c>
      <c r="Z334" s="107" t="str">
        <f>'[2]Tier 1'!V334</f>
        <v>D</v>
      </c>
      <c r="AA334" s="107"/>
      <c r="AB334" s="107"/>
      <c r="AC334" s="107"/>
      <c r="AD334" s="108"/>
      <c r="AE334" s="112">
        <f>'[2]Tier 1'!W334</f>
        <v>1197</v>
      </c>
      <c r="AF334" s="113"/>
      <c r="AG334" s="113">
        <f>'[2]Tier 1'!X334</f>
        <v>1197</v>
      </c>
      <c r="AH334" s="113"/>
      <c r="AI334" s="113">
        <f>'[2]Tier 1'!Y334</f>
        <v>1197</v>
      </c>
      <c r="AJ334" s="113">
        <f t="shared" si="107"/>
        <v>1077.3</v>
      </c>
      <c r="AK334" s="113" t="e" vm="1">
        <f>VLOOKUP(A334,[1]_ScenarioData!$B$2:$FF$9999,-1,FALSE)</f>
        <v>#VALUE!</v>
      </c>
      <c r="AL334" s="114" t="e" vm="2">
        <f t="shared" si="108"/>
        <v>#VALUE!</v>
      </c>
      <c r="AM334" s="112">
        <f t="shared" si="97"/>
        <v>42</v>
      </c>
      <c r="AN334" s="119">
        <f t="shared" si="98"/>
        <v>3.5000000000000003E-2</v>
      </c>
      <c r="AO334" s="107" t="str">
        <f t="shared" si="99"/>
        <v>OK</v>
      </c>
      <c r="AP334" s="113">
        <f t="shared" si="100"/>
        <v>45</v>
      </c>
      <c r="AQ334" s="119">
        <f t="shared" si="101"/>
        <v>3.7999999999999999E-2</v>
      </c>
      <c r="AR334" s="107" t="str">
        <f t="shared" si="102"/>
        <v>OK</v>
      </c>
      <c r="AS334" s="113">
        <f t="shared" si="103"/>
        <v>47</v>
      </c>
      <c r="AT334" s="119">
        <f t="shared" si="104"/>
        <v>3.9E-2</v>
      </c>
      <c r="AU334" s="120" t="str">
        <f t="shared" si="105"/>
        <v>OK</v>
      </c>
      <c r="AV334" s="113">
        <f t="shared" si="109"/>
        <v>0</v>
      </c>
      <c r="AW334" s="119" t="e" vm="2">
        <f t="shared" si="110"/>
        <v>#VALUE!</v>
      </c>
      <c r="AX334" s="121" t="e" vm="2">
        <f t="shared" si="111"/>
        <v>#VALUE!</v>
      </c>
      <c r="AY334" s="106"/>
      <c r="AZ334" s="107"/>
      <c r="BA334" s="111">
        <f t="shared" si="112"/>
        <v>0</v>
      </c>
      <c r="BB334" s="122">
        <f t="shared" si="113"/>
        <v>1</v>
      </c>
      <c r="BC334" s="123" t="e">
        <f>SUMIF(#REF!,#REF!, BB24:BB337)</f>
        <v>#REF!</v>
      </c>
      <c r="BD334" s="123">
        <f t="shared" si="114"/>
        <v>1</v>
      </c>
      <c r="BE334" s="123" t="e">
        <f>SUMIF(#REF!,#REF!, BD24:BD337)</f>
        <v>#REF!</v>
      </c>
      <c r="BF334" s="123">
        <f t="shared" si="115"/>
        <v>0</v>
      </c>
      <c r="BG334" s="123" t="e">
        <f>SUMIF(#REF!,#REF!, BF24:BF337)</f>
        <v>#REF!</v>
      </c>
      <c r="BH334" s="123" t="e" vm="2">
        <f t="shared" si="116"/>
        <v>#VALUE!</v>
      </c>
      <c r="BI334" s="124">
        <f t="shared" ref="BI334" si="118">SUMIF(B24:B337, B334, BH24:BH337)</f>
        <v>0</v>
      </c>
      <c r="BJ334" s="125"/>
      <c r="BK334" s="99"/>
      <c r="BL334" s="100"/>
      <c r="BM334" s="100"/>
      <c r="BN334" s="100"/>
      <c r="BO334" s="100"/>
      <c r="BP334" s="100"/>
      <c r="BQ334" s="100"/>
      <c r="BR334" s="100"/>
      <c r="BS334" s="100"/>
      <c r="BT334" s="100"/>
      <c r="BU334" s="100"/>
      <c r="BV334" s="100"/>
      <c r="BW334" s="100"/>
      <c r="BX334" s="100"/>
      <c r="BY334" s="100"/>
      <c r="BZ334" s="100"/>
      <c r="CA334" s="100"/>
      <c r="CB334" s="100"/>
      <c r="CC334" s="100"/>
      <c r="CD334" s="101"/>
    </row>
    <row r="335" spans="1:82" x14ac:dyDescent="0.25">
      <c r="A335" s="75" t="s">
        <v>626</v>
      </c>
      <c r="B335" s="76"/>
      <c r="C335" s="77" t="s">
        <v>298</v>
      </c>
      <c r="D335" s="77" t="s">
        <v>120</v>
      </c>
      <c r="E335" s="78" t="s">
        <v>103</v>
      </c>
      <c r="F335" s="79" t="s">
        <v>104</v>
      </c>
      <c r="G335" s="80"/>
      <c r="H335" s="81" t="s">
        <v>104</v>
      </c>
      <c r="I335" s="79" t="s">
        <v>5</v>
      </c>
      <c r="J335" s="80" t="s">
        <v>5</v>
      </c>
      <c r="K335" s="82"/>
      <c r="L335" s="83"/>
      <c r="M335" s="84"/>
      <c r="N335" s="85">
        <v>1010</v>
      </c>
      <c r="O335" s="86">
        <v>1071</v>
      </c>
      <c r="P335" s="86">
        <v>1115</v>
      </c>
      <c r="Q335" s="87"/>
      <c r="R335" s="192">
        <v>0.09</v>
      </c>
      <c r="S335" s="85">
        <v>91</v>
      </c>
      <c r="T335" s="86">
        <v>96</v>
      </c>
      <c r="U335" s="86">
        <v>100</v>
      </c>
      <c r="V335" s="87">
        <f t="shared" si="106"/>
        <v>0</v>
      </c>
      <c r="W335" s="89"/>
      <c r="X335" s="90"/>
      <c r="Y335" s="91" t="s">
        <v>80</v>
      </c>
      <c r="Z335" s="80" t="str">
        <f>'[2]Tier 1'!V335</f>
        <v>D</v>
      </c>
      <c r="AA335" s="80"/>
      <c r="AB335" s="80"/>
      <c r="AC335" s="80"/>
      <c r="AD335" s="81"/>
      <c r="AE335" s="85">
        <f>'[2]Tier 1'!W335</f>
        <v>1818</v>
      </c>
      <c r="AF335" s="86"/>
      <c r="AG335" s="86">
        <f>'[2]Tier 1'!X335</f>
        <v>1818</v>
      </c>
      <c r="AH335" s="86"/>
      <c r="AI335" s="86">
        <f>'[2]Tier 1'!Y335</f>
        <v>1818</v>
      </c>
      <c r="AJ335" s="86">
        <f t="shared" si="107"/>
        <v>1636.2</v>
      </c>
      <c r="AK335" s="86" t="e" vm="1">
        <f>VLOOKUP(A335,[1]_ScenarioData!$B$2:$FF$9999,-1,FALSE)</f>
        <v>#VALUE!</v>
      </c>
      <c r="AL335" s="87" t="e" vm="2">
        <f t="shared" si="108"/>
        <v>#VALUE!</v>
      </c>
      <c r="AM335" s="85">
        <f t="shared" si="97"/>
        <v>91</v>
      </c>
      <c r="AN335" s="92">
        <f t="shared" si="98"/>
        <v>0.05</v>
      </c>
      <c r="AO335" s="80" t="str">
        <f t="shared" si="99"/>
        <v>OK</v>
      </c>
      <c r="AP335" s="86">
        <f t="shared" si="100"/>
        <v>96</v>
      </c>
      <c r="AQ335" s="92">
        <f t="shared" si="101"/>
        <v>5.2999999999999999E-2</v>
      </c>
      <c r="AR335" s="80" t="str">
        <f t="shared" si="102"/>
        <v>OK</v>
      </c>
      <c r="AS335" s="86">
        <f t="shared" si="103"/>
        <v>100</v>
      </c>
      <c r="AT335" s="92">
        <f t="shared" si="104"/>
        <v>5.5E-2</v>
      </c>
      <c r="AU335" s="93" t="str">
        <f t="shared" si="105"/>
        <v>OK</v>
      </c>
      <c r="AV335" s="86">
        <f t="shared" si="109"/>
        <v>0</v>
      </c>
      <c r="AW335" s="92" t="e" vm="2">
        <f t="shared" si="110"/>
        <v>#VALUE!</v>
      </c>
      <c r="AX335" s="94" t="e" vm="2">
        <f t="shared" si="111"/>
        <v>#VALUE!</v>
      </c>
      <c r="AY335" s="79"/>
      <c r="AZ335" s="80"/>
      <c r="BA335" s="84">
        <f t="shared" si="112"/>
        <v>0</v>
      </c>
      <c r="BB335" s="95">
        <f t="shared" si="113"/>
        <v>1</v>
      </c>
      <c r="BC335" s="96" t="e">
        <f>SUMIF(#REF!,#REF!, BB26:BB339)</f>
        <v>#REF!</v>
      </c>
      <c r="BD335" s="96">
        <f t="shared" si="114"/>
        <v>1</v>
      </c>
      <c r="BE335" s="96" t="e">
        <f>SUMIF(#REF!,#REF!, BD26:BD339)</f>
        <v>#REF!</v>
      </c>
      <c r="BF335" s="96">
        <f t="shared" si="115"/>
        <v>0</v>
      </c>
      <c r="BG335" s="96" t="e">
        <f>SUMIF(#REF!,#REF!, BF26:BF339)</f>
        <v>#REF!</v>
      </c>
      <c r="BH335" s="96" t="e" vm="2">
        <f t="shared" si="116"/>
        <v>#VALUE!</v>
      </c>
      <c r="BI335" s="97">
        <f t="shared" ref="BI335" si="119">SUMIF(B26:B339, B335, BH26:BH339)</f>
        <v>0</v>
      </c>
      <c r="BJ335" s="98"/>
      <c r="BK335" s="99"/>
      <c r="BL335" s="100"/>
      <c r="BM335" s="100"/>
      <c r="BN335" s="100"/>
      <c r="BO335" s="100"/>
      <c r="BP335" s="100"/>
      <c r="BQ335" s="100"/>
      <c r="BR335" s="100"/>
      <c r="BS335" s="100"/>
      <c r="BT335" s="100"/>
      <c r="BU335" s="100"/>
      <c r="BV335" s="100"/>
      <c r="BW335" s="100"/>
      <c r="BX335" s="100"/>
      <c r="BY335" s="100"/>
      <c r="BZ335" s="100"/>
      <c r="CA335" s="100"/>
      <c r="CB335" s="100"/>
      <c r="CC335" s="100"/>
      <c r="CD335" s="101"/>
    </row>
    <row r="336" spans="1:82" x14ac:dyDescent="0.25">
      <c r="A336" s="102" t="s">
        <v>627</v>
      </c>
      <c r="B336" s="103"/>
      <c r="C336" s="104" t="s">
        <v>348</v>
      </c>
      <c r="D336" s="104" t="s">
        <v>156</v>
      </c>
      <c r="E336" s="105" t="s">
        <v>168</v>
      </c>
      <c r="F336" s="106" t="s">
        <v>104</v>
      </c>
      <c r="G336" s="107"/>
      <c r="H336" s="108" t="s">
        <v>109</v>
      </c>
      <c r="I336" s="106" t="s">
        <v>5</v>
      </c>
      <c r="J336" s="107" t="s">
        <v>5</v>
      </c>
      <c r="K336" s="109"/>
      <c r="L336" s="110"/>
      <c r="M336" s="111"/>
      <c r="N336" s="112">
        <v>539</v>
      </c>
      <c r="O336" s="113">
        <v>572</v>
      </c>
      <c r="P336" s="113">
        <v>595</v>
      </c>
      <c r="Q336" s="114"/>
      <c r="R336" s="193">
        <v>0.09</v>
      </c>
      <c r="S336" s="112">
        <v>49</v>
      </c>
      <c r="T336" s="113">
        <v>51</v>
      </c>
      <c r="U336" s="113">
        <v>54</v>
      </c>
      <c r="V336" s="114">
        <f t="shared" si="106"/>
        <v>0</v>
      </c>
      <c r="W336" s="116"/>
      <c r="X336" s="117"/>
      <c r="Y336" s="118" t="s">
        <v>80</v>
      </c>
      <c r="Z336" s="107" t="str">
        <f>'[2]Tier 1'!V336</f>
        <v>D</v>
      </c>
      <c r="AA336" s="107"/>
      <c r="AB336" s="107"/>
      <c r="AC336" s="107"/>
      <c r="AD336" s="108"/>
      <c r="AE336" s="112">
        <f>'[2]Tier 1'!W336</f>
        <v>1818</v>
      </c>
      <c r="AF336" s="113"/>
      <c r="AG336" s="113">
        <f>'[2]Tier 1'!X336</f>
        <v>1818</v>
      </c>
      <c r="AH336" s="113"/>
      <c r="AI336" s="113">
        <f>'[2]Tier 1'!Y336</f>
        <v>1818</v>
      </c>
      <c r="AJ336" s="113">
        <f t="shared" si="107"/>
        <v>1636.2</v>
      </c>
      <c r="AK336" s="113" t="e" vm="1">
        <f>VLOOKUP(A336,[1]_ScenarioData!$B$2:$FF$9999,-1,FALSE)</f>
        <v>#VALUE!</v>
      </c>
      <c r="AL336" s="114" t="e" vm="2">
        <f t="shared" si="108"/>
        <v>#VALUE!</v>
      </c>
      <c r="AM336" s="112">
        <f t="shared" si="97"/>
        <v>49</v>
      </c>
      <c r="AN336" s="119">
        <f t="shared" si="98"/>
        <v>2.7E-2</v>
      </c>
      <c r="AO336" s="107" t="str">
        <f t="shared" si="99"/>
        <v>OK</v>
      </c>
      <c r="AP336" s="113">
        <f t="shared" si="100"/>
        <v>51</v>
      </c>
      <c r="AQ336" s="119">
        <f t="shared" si="101"/>
        <v>2.8000000000000001E-2</v>
      </c>
      <c r="AR336" s="107" t="str">
        <f t="shared" si="102"/>
        <v>OK</v>
      </c>
      <c r="AS336" s="113">
        <f t="shared" si="103"/>
        <v>54</v>
      </c>
      <c r="AT336" s="119">
        <f t="shared" si="104"/>
        <v>0.03</v>
      </c>
      <c r="AU336" s="120" t="str">
        <f t="shared" si="105"/>
        <v>OK</v>
      </c>
      <c r="AV336" s="113">
        <f t="shared" si="109"/>
        <v>0</v>
      </c>
      <c r="AW336" s="119" t="e" vm="2">
        <f t="shared" si="110"/>
        <v>#VALUE!</v>
      </c>
      <c r="AX336" s="121" t="e" vm="2">
        <f t="shared" si="111"/>
        <v>#VALUE!</v>
      </c>
      <c r="AY336" s="106"/>
      <c r="AZ336" s="107"/>
      <c r="BA336" s="111">
        <f t="shared" si="112"/>
        <v>0</v>
      </c>
      <c r="BB336" s="122">
        <f t="shared" si="113"/>
        <v>1</v>
      </c>
      <c r="BC336" s="123" t="e">
        <f>SUMIF(#REF!,#REF!, BB26:BB339)</f>
        <v>#REF!</v>
      </c>
      <c r="BD336" s="123">
        <f t="shared" si="114"/>
        <v>1</v>
      </c>
      <c r="BE336" s="123" t="e">
        <f>SUMIF(#REF!,#REF!, BD26:BD339)</f>
        <v>#REF!</v>
      </c>
      <c r="BF336" s="123">
        <f t="shared" si="115"/>
        <v>0</v>
      </c>
      <c r="BG336" s="123" t="e">
        <f>SUMIF(#REF!,#REF!, BF26:BF339)</f>
        <v>#REF!</v>
      </c>
      <c r="BH336" s="123" t="e" vm="2">
        <f t="shared" si="116"/>
        <v>#VALUE!</v>
      </c>
      <c r="BI336" s="124">
        <f t="shared" ref="BI336" si="120">SUMIF(B26:B339, B336, BH26:BH339)</f>
        <v>0</v>
      </c>
      <c r="BJ336" s="125"/>
      <c r="BK336" s="99"/>
      <c r="BL336" s="100"/>
      <c r="BM336" s="100"/>
      <c r="BN336" s="100"/>
      <c r="BO336" s="100"/>
      <c r="BP336" s="100"/>
      <c r="BQ336" s="100"/>
      <c r="BR336" s="100"/>
      <c r="BS336" s="100"/>
      <c r="BT336" s="100"/>
      <c r="BU336" s="100"/>
      <c r="BV336" s="100"/>
      <c r="BW336" s="100"/>
      <c r="BX336" s="100"/>
      <c r="BY336" s="100"/>
      <c r="BZ336" s="100"/>
      <c r="CA336" s="100"/>
      <c r="CB336" s="100"/>
      <c r="CC336" s="100"/>
      <c r="CD336" s="101"/>
    </row>
    <row r="337" spans="1:82" hidden="1" x14ac:dyDescent="0.25">
      <c r="A337" s="75" t="s">
        <v>628</v>
      </c>
      <c r="B337" s="76"/>
      <c r="C337" s="77" t="s">
        <v>359</v>
      </c>
      <c r="D337" s="77" t="s">
        <v>152</v>
      </c>
      <c r="E337" s="78" t="s">
        <v>156</v>
      </c>
      <c r="F337" s="79" t="s">
        <v>104</v>
      </c>
      <c r="G337" s="80"/>
      <c r="H337" s="81" t="s">
        <v>104</v>
      </c>
      <c r="I337" s="79" t="s">
        <v>5</v>
      </c>
      <c r="J337" s="80" t="s">
        <v>5</v>
      </c>
      <c r="K337" s="82"/>
      <c r="L337" s="83"/>
      <c r="M337" s="84"/>
      <c r="N337" s="85" t="e">
        <v>#DIV/0!</v>
      </c>
      <c r="O337" s="86">
        <v>0</v>
      </c>
      <c r="P337" s="86" t="e">
        <v>#DIV/0!</v>
      </c>
      <c r="Q337" s="87"/>
      <c r="R337" s="192">
        <v>0.09</v>
      </c>
      <c r="S337" s="85" t="e">
        <v>#DIV/0!</v>
      </c>
      <c r="T337" s="86">
        <v>0</v>
      </c>
      <c r="U337" s="86" t="e">
        <v>#DIV/0!</v>
      </c>
      <c r="V337" s="87">
        <f t="shared" si="106"/>
        <v>0</v>
      </c>
      <c r="W337" s="89"/>
      <c r="X337" s="90"/>
      <c r="Y337" s="91" t="s">
        <v>80</v>
      </c>
      <c r="Z337" s="80" t="str">
        <f>'[2]Tier 1'!V337</f>
        <v>D</v>
      </c>
      <c r="AA337" s="80"/>
      <c r="AB337" s="80"/>
      <c r="AC337" s="80"/>
      <c r="AD337" s="81"/>
      <c r="AE337" s="85">
        <f>'[2]Tier 1'!W337</f>
        <v>1899</v>
      </c>
      <c r="AF337" s="86"/>
      <c r="AG337" s="86">
        <f>'[2]Tier 1'!X337</f>
        <v>1899</v>
      </c>
      <c r="AH337" s="86"/>
      <c r="AI337" s="86">
        <f>'[2]Tier 1'!Y337</f>
        <v>1899</v>
      </c>
      <c r="AJ337" s="86">
        <f t="shared" si="107"/>
        <v>1709.1000000000001</v>
      </c>
      <c r="AK337" s="86" t="e" vm="1">
        <f>VLOOKUP(A337,[1]_ScenarioData!$B$2:$FF$9999,-1,FALSE)</f>
        <v>#VALUE!</v>
      </c>
      <c r="AL337" s="87" t="e" vm="2">
        <f t="shared" si="108"/>
        <v>#VALUE!</v>
      </c>
      <c r="AM337" s="85" t="e">
        <f t="shared" si="97"/>
        <v>#DIV/0!</v>
      </c>
      <c r="AN337" s="92" t="e">
        <f t="shared" si="98"/>
        <v>#DIV/0!</v>
      </c>
      <c r="AO337" s="80" t="str">
        <f t="shared" si="99"/>
        <v>OK</v>
      </c>
      <c r="AP337" s="86">
        <f t="shared" si="100"/>
        <v>0</v>
      </c>
      <c r="AQ337" s="92">
        <f t="shared" si="101"/>
        <v>0</v>
      </c>
      <c r="AR337" s="80" t="str">
        <f t="shared" si="102"/>
        <v>OK</v>
      </c>
      <c r="AS337" s="86" t="e">
        <f t="shared" si="103"/>
        <v>#DIV/0!</v>
      </c>
      <c r="AT337" s="92" t="e">
        <f t="shared" si="104"/>
        <v>#DIV/0!</v>
      </c>
      <c r="AU337" s="93" t="str">
        <f t="shared" si="105"/>
        <v>OK</v>
      </c>
      <c r="AV337" s="86">
        <f t="shared" si="109"/>
        <v>0</v>
      </c>
      <c r="AW337" s="92" t="e" vm="2">
        <f t="shared" si="110"/>
        <v>#VALUE!</v>
      </c>
      <c r="AX337" s="94" t="e" vm="2">
        <f t="shared" si="111"/>
        <v>#VALUE!</v>
      </c>
      <c r="AY337" s="79"/>
      <c r="AZ337" s="80"/>
      <c r="BA337" s="84">
        <f t="shared" si="112"/>
        <v>0</v>
      </c>
      <c r="BB337" s="95" t="e">
        <f t="shared" si="113"/>
        <v>#DIV/0!</v>
      </c>
      <c r="BC337" s="96" t="e">
        <f>SUMIF(#REF!,#REF!, BB28:BB341)</f>
        <v>#REF!</v>
      </c>
      <c r="BD337" s="96">
        <f t="shared" si="114"/>
        <v>0</v>
      </c>
      <c r="BE337" s="96" t="e">
        <f>SUMIF(#REF!,#REF!, BD28:BD341)</f>
        <v>#REF!</v>
      </c>
      <c r="BF337" s="96" t="e">
        <f t="shared" si="115"/>
        <v>#DIV/0!</v>
      </c>
      <c r="BG337" s="96" t="e">
        <f>SUMIF(#REF!,#REF!, BF28:BF341)</f>
        <v>#REF!</v>
      </c>
      <c r="BH337" s="96" t="e" vm="2">
        <f t="shared" si="116"/>
        <v>#VALUE!</v>
      </c>
      <c r="BI337" s="97">
        <f t="shared" ref="BI337" si="121">SUMIF(B28:B341, B337, BH28:BH341)</f>
        <v>0</v>
      </c>
      <c r="BJ337" s="98"/>
      <c r="BK337" s="99"/>
      <c r="BL337" s="100"/>
      <c r="BM337" s="100"/>
      <c r="BN337" s="100"/>
      <c r="BO337" s="100"/>
      <c r="BP337" s="100"/>
      <c r="BQ337" s="100"/>
      <c r="BR337" s="100"/>
      <c r="BS337" s="100"/>
      <c r="BT337" s="100"/>
      <c r="BU337" s="100"/>
      <c r="BV337" s="100"/>
      <c r="BW337" s="100"/>
      <c r="BX337" s="100"/>
      <c r="BY337" s="100"/>
      <c r="BZ337" s="100"/>
      <c r="CA337" s="100"/>
      <c r="CB337" s="100"/>
      <c r="CC337" s="100"/>
      <c r="CD337" s="101"/>
    </row>
    <row r="338" spans="1:82" x14ac:dyDescent="0.25">
      <c r="A338" s="102" t="s">
        <v>629</v>
      </c>
      <c r="B338" s="103"/>
      <c r="C338" s="104" t="s">
        <v>217</v>
      </c>
      <c r="D338" s="104" t="s">
        <v>172</v>
      </c>
      <c r="E338" s="105" t="s">
        <v>630</v>
      </c>
      <c r="F338" s="106" t="s">
        <v>109</v>
      </c>
      <c r="G338" s="107"/>
      <c r="H338" s="108" t="s">
        <v>104</v>
      </c>
      <c r="I338" s="106" t="s">
        <v>5</v>
      </c>
      <c r="J338" s="107" t="s">
        <v>5</v>
      </c>
      <c r="K338" s="109"/>
      <c r="L338" s="110"/>
      <c r="M338" s="111"/>
      <c r="N338" s="112">
        <v>10710</v>
      </c>
      <c r="O338" s="113">
        <v>10975</v>
      </c>
      <c r="P338" s="113">
        <v>11336</v>
      </c>
      <c r="Q338" s="114"/>
      <c r="R338" s="193">
        <v>0.09</v>
      </c>
      <c r="S338" s="112">
        <v>964</v>
      </c>
      <c r="T338" s="113">
        <v>988</v>
      </c>
      <c r="U338" s="113">
        <v>1020</v>
      </c>
      <c r="V338" s="114">
        <f t="shared" si="106"/>
        <v>0</v>
      </c>
      <c r="W338" s="116"/>
      <c r="X338" s="117"/>
      <c r="Y338" s="118" t="s">
        <v>80</v>
      </c>
      <c r="Z338" s="107" t="str">
        <f>'[2]Tier 1'!V338</f>
        <v>D</v>
      </c>
      <c r="AA338" s="107"/>
      <c r="AB338" s="107"/>
      <c r="AC338" s="107"/>
      <c r="AD338" s="108"/>
      <c r="AE338" s="112">
        <f>'[2]Tier 1'!W338</f>
        <v>2628</v>
      </c>
      <c r="AF338" s="113"/>
      <c r="AG338" s="113">
        <f>'[2]Tier 1'!X338</f>
        <v>2628</v>
      </c>
      <c r="AH338" s="113"/>
      <c r="AI338" s="113">
        <f>'[2]Tier 1'!Y338</f>
        <v>2628</v>
      </c>
      <c r="AJ338" s="113">
        <f t="shared" si="107"/>
        <v>2365.2000000000003</v>
      </c>
      <c r="AK338" s="113" t="e">
        <f>VLOOKUP(A338,[1]_ScenarioData!$B$2:$FF$9999,-1,FALSE)</f>
        <v>#N/A</v>
      </c>
      <c r="AL338" s="114" t="e">
        <f t="shared" si="108"/>
        <v>#N/A</v>
      </c>
      <c r="AM338" s="112">
        <f t="shared" si="97"/>
        <v>964</v>
      </c>
      <c r="AN338" s="119">
        <f t="shared" si="98"/>
        <v>0.36699999999999999</v>
      </c>
      <c r="AO338" s="107" t="str">
        <f t="shared" si="99"/>
        <v>OK</v>
      </c>
      <c r="AP338" s="113">
        <f t="shared" si="100"/>
        <v>988</v>
      </c>
      <c r="AQ338" s="119">
        <f t="shared" si="101"/>
        <v>0.376</v>
      </c>
      <c r="AR338" s="107" t="str">
        <f t="shared" si="102"/>
        <v>OK</v>
      </c>
      <c r="AS338" s="113">
        <f t="shared" si="103"/>
        <v>1020</v>
      </c>
      <c r="AT338" s="119">
        <f t="shared" si="104"/>
        <v>0.38800000000000001</v>
      </c>
      <c r="AU338" s="120" t="str">
        <f t="shared" si="105"/>
        <v>OK</v>
      </c>
      <c r="AV338" s="113">
        <f t="shared" si="109"/>
        <v>0</v>
      </c>
      <c r="AW338" s="119" t="e">
        <f t="shared" si="110"/>
        <v>#N/A</v>
      </c>
      <c r="AX338" s="121" t="e">
        <f t="shared" si="111"/>
        <v>#N/A</v>
      </c>
      <c r="AY338" s="106"/>
      <c r="AZ338" s="107"/>
      <c r="BA338" s="111">
        <f t="shared" si="112"/>
        <v>0</v>
      </c>
      <c r="BB338" s="122">
        <f t="shared" si="113"/>
        <v>1</v>
      </c>
      <c r="BC338" s="123" t="e">
        <f>SUMIF(#REF!,#REF!, BB28:BB341)</f>
        <v>#REF!</v>
      </c>
      <c r="BD338" s="123">
        <f t="shared" si="114"/>
        <v>1</v>
      </c>
      <c r="BE338" s="123" t="e">
        <f>SUMIF(#REF!,#REF!, BD28:BD341)</f>
        <v>#REF!</v>
      </c>
      <c r="BF338" s="123">
        <f t="shared" si="115"/>
        <v>0</v>
      </c>
      <c r="BG338" s="123" t="e">
        <f>SUMIF(#REF!,#REF!, BF28:BF341)</f>
        <v>#REF!</v>
      </c>
      <c r="BH338" s="123" t="e">
        <f t="shared" si="116"/>
        <v>#N/A</v>
      </c>
      <c r="BI338" s="124">
        <f t="shared" ref="BI338" si="122">SUMIF(B28:B341, B338, BH28:BH341)</f>
        <v>0</v>
      </c>
      <c r="BJ338" s="125"/>
      <c r="BK338" s="99"/>
      <c r="BL338" s="100"/>
      <c r="BM338" s="100"/>
      <c r="BN338" s="100"/>
      <c r="BO338" s="100"/>
      <c r="BP338" s="100"/>
      <c r="BQ338" s="100"/>
      <c r="BR338" s="100"/>
      <c r="BS338" s="100"/>
      <c r="BT338" s="100"/>
      <c r="BU338" s="100"/>
      <c r="BV338" s="100"/>
      <c r="BW338" s="100"/>
      <c r="BX338" s="100"/>
      <c r="BY338" s="100"/>
      <c r="BZ338" s="100"/>
      <c r="CA338" s="100"/>
      <c r="CB338" s="100"/>
      <c r="CC338" s="100"/>
      <c r="CD338" s="101"/>
    </row>
    <row r="339" spans="1:82" x14ac:dyDescent="0.25">
      <c r="A339" s="75" t="s">
        <v>631</v>
      </c>
      <c r="B339" s="76"/>
      <c r="C339" s="77" t="s">
        <v>217</v>
      </c>
      <c r="D339" s="77" t="s">
        <v>630</v>
      </c>
      <c r="E339" s="78" t="s">
        <v>173</v>
      </c>
      <c r="F339" s="79" t="s">
        <v>104</v>
      </c>
      <c r="G339" s="80"/>
      <c r="H339" s="81" t="s">
        <v>104</v>
      </c>
      <c r="I339" s="79" t="s">
        <v>5</v>
      </c>
      <c r="J339" s="80" t="s">
        <v>5</v>
      </c>
      <c r="K339" s="82"/>
      <c r="L339" s="83"/>
      <c r="M339" s="84"/>
      <c r="N339" s="85">
        <v>10710</v>
      </c>
      <c r="O339" s="86">
        <v>10975</v>
      </c>
      <c r="P339" s="86">
        <v>11336</v>
      </c>
      <c r="Q339" s="87"/>
      <c r="R339" s="192">
        <v>0.09</v>
      </c>
      <c r="S339" s="85">
        <v>964</v>
      </c>
      <c r="T339" s="86">
        <v>988</v>
      </c>
      <c r="U339" s="86">
        <v>1020</v>
      </c>
      <c r="V339" s="87">
        <f t="shared" si="106"/>
        <v>0</v>
      </c>
      <c r="W339" s="89"/>
      <c r="X339" s="90"/>
      <c r="Y339" s="91" t="s">
        <v>80</v>
      </c>
      <c r="Z339" s="80" t="str">
        <f>'[2]Tier 1'!V339</f>
        <v>D</v>
      </c>
      <c r="AA339" s="80"/>
      <c r="AB339" s="80"/>
      <c r="AC339" s="80"/>
      <c r="AD339" s="81"/>
      <c r="AE339" s="85">
        <f>'[2]Tier 1'!W339</f>
        <v>1197</v>
      </c>
      <c r="AF339" s="86"/>
      <c r="AG339" s="86">
        <f>'[2]Tier 1'!X339</f>
        <v>1197</v>
      </c>
      <c r="AH339" s="86"/>
      <c r="AI339" s="86">
        <f>'[2]Tier 1'!Y339</f>
        <v>1197</v>
      </c>
      <c r="AJ339" s="86">
        <f t="shared" si="107"/>
        <v>1077.3</v>
      </c>
      <c r="AK339" s="86" t="e">
        <f>VLOOKUP(A339,[1]_ScenarioData!$B$2:$FF$9999,-1,FALSE)</f>
        <v>#N/A</v>
      </c>
      <c r="AL339" s="87" t="e">
        <f t="shared" si="108"/>
        <v>#N/A</v>
      </c>
      <c r="AM339" s="85">
        <f t="shared" si="97"/>
        <v>964</v>
      </c>
      <c r="AN339" s="92">
        <f t="shared" si="98"/>
        <v>0.80500000000000005</v>
      </c>
      <c r="AO339" s="80" t="str">
        <f t="shared" si="99"/>
        <v>OK</v>
      </c>
      <c r="AP339" s="86">
        <f t="shared" si="100"/>
        <v>988</v>
      </c>
      <c r="AQ339" s="92">
        <f t="shared" si="101"/>
        <v>0.82499999999999996</v>
      </c>
      <c r="AR339" s="80" t="str">
        <f t="shared" si="102"/>
        <v>OK</v>
      </c>
      <c r="AS339" s="86">
        <f t="shared" si="103"/>
        <v>1020</v>
      </c>
      <c r="AT339" s="92">
        <f t="shared" si="104"/>
        <v>0.85199999999999998</v>
      </c>
      <c r="AU339" s="93" t="str">
        <f t="shared" si="105"/>
        <v>OK</v>
      </c>
      <c r="AV339" s="86">
        <f t="shared" si="109"/>
        <v>0</v>
      </c>
      <c r="AW339" s="92" t="e">
        <f t="shared" si="110"/>
        <v>#N/A</v>
      </c>
      <c r="AX339" s="94" t="e">
        <f t="shared" si="111"/>
        <v>#N/A</v>
      </c>
      <c r="AY339" s="79"/>
      <c r="AZ339" s="80"/>
      <c r="BA339" s="84">
        <f t="shared" si="112"/>
        <v>0</v>
      </c>
      <c r="BB339" s="95">
        <f t="shared" si="113"/>
        <v>1</v>
      </c>
      <c r="BC339" s="96" t="e">
        <f>SUMIF(#REF!,#REF!, BB30:BB343)</f>
        <v>#REF!</v>
      </c>
      <c r="BD339" s="96">
        <f t="shared" si="114"/>
        <v>1</v>
      </c>
      <c r="BE339" s="96" t="e">
        <f>SUMIF(#REF!,#REF!, BD30:BD343)</f>
        <v>#REF!</v>
      </c>
      <c r="BF339" s="96">
        <f t="shared" si="115"/>
        <v>0</v>
      </c>
      <c r="BG339" s="96" t="e">
        <f>SUMIF(#REF!,#REF!, BF30:BF343)</f>
        <v>#REF!</v>
      </c>
      <c r="BH339" s="96" t="e">
        <f t="shared" si="116"/>
        <v>#N/A</v>
      </c>
      <c r="BI339" s="97">
        <f t="shared" ref="BI339" si="123">SUMIF(B30:B343, B339, BH30:BH343)</f>
        <v>0</v>
      </c>
      <c r="BJ339" s="98"/>
      <c r="BK339" s="99"/>
      <c r="BL339" s="100"/>
      <c r="BM339" s="100"/>
      <c r="BN339" s="100"/>
      <c r="BO339" s="100"/>
      <c r="BP339" s="100"/>
      <c r="BQ339" s="100"/>
      <c r="BR339" s="100"/>
      <c r="BS339" s="100"/>
      <c r="BT339" s="100"/>
      <c r="BU339" s="100"/>
      <c r="BV339" s="100"/>
      <c r="BW339" s="100"/>
      <c r="BX339" s="100"/>
      <c r="BY339" s="100"/>
      <c r="BZ339" s="100"/>
      <c r="CA339" s="100"/>
      <c r="CB339" s="100"/>
      <c r="CC339" s="100"/>
      <c r="CD339" s="101"/>
    </row>
    <row r="340" spans="1:82" hidden="1" x14ac:dyDescent="0.25">
      <c r="A340" s="102" t="s">
        <v>632</v>
      </c>
      <c r="B340" s="103"/>
      <c r="C340" s="104" t="s">
        <v>337</v>
      </c>
      <c r="D340" s="104" t="s">
        <v>232</v>
      </c>
      <c r="E340" s="105" t="s">
        <v>234</v>
      </c>
      <c r="F340" s="106" t="s">
        <v>104</v>
      </c>
      <c r="G340" s="107"/>
      <c r="H340" s="108" t="s">
        <v>104</v>
      </c>
      <c r="I340" s="106" t="s">
        <v>5</v>
      </c>
      <c r="J340" s="107" t="s">
        <v>5</v>
      </c>
      <c r="K340" s="109"/>
      <c r="L340" s="110"/>
      <c r="M340" s="111"/>
      <c r="N340" s="112" t="e">
        <v>#DIV/0!</v>
      </c>
      <c r="O340" s="113">
        <v>0</v>
      </c>
      <c r="P340" s="113" t="e">
        <v>#DIV/0!</v>
      </c>
      <c r="Q340" s="114"/>
      <c r="R340" s="193">
        <v>0</v>
      </c>
      <c r="S340" s="112" t="e">
        <v>#DIV/0!</v>
      </c>
      <c r="T340" s="113">
        <v>0</v>
      </c>
      <c r="U340" s="113" t="e">
        <v>#DIV/0!</v>
      </c>
      <c r="V340" s="114">
        <f t="shared" si="106"/>
        <v>0</v>
      </c>
      <c r="W340" s="116"/>
      <c r="X340" s="117"/>
      <c r="Y340" s="118" t="s">
        <v>80</v>
      </c>
      <c r="Z340" s="107" t="str">
        <f>'[2]Tier 1'!V340</f>
        <v>D</v>
      </c>
      <c r="AA340" s="107"/>
      <c r="AB340" s="107"/>
      <c r="AC340" s="107"/>
      <c r="AD340" s="108"/>
      <c r="AE340" s="112">
        <f>'[2]Tier 1'!W340</f>
        <v>0</v>
      </c>
      <c r="AF340" s="113"/>
      <c r="AG340" s="113">
        <f>'[2]Tier 1'!X340</f>
        <v>0</v>
      </c>
      <c r="AH340" s="113"/>
      <c r="AI340" s="113">
        <f>'[2]Tier 1'!Y340</f>
        <v>0</v>
      </c>
      <c r="AJ340" s="113">
        <f t="shared" si="107"/>
        <v>0</v>
      </c>
      <c r="AK340" s="113" t="e" vm="1">
        <f>VLOOKUP(A340,[1]_ScenarioData!$B$2:$FF$9999,-1,FALSE)</f>
        <v>#VALUE!</v>
      </c>
      <c r="AL340" s="114" t="e" vm="2">
        <f t="shared" si="108"/>
        <v>#VALUE!</v>
      </c>
      <c r="AM340" s="112" t="e">
        <f t="shared" si="97"/>
        <v>#DIV/0!</v>
      </c>
      <c r="AN340" s="119">
        <f t="shared" si="98"/>
        <v>0</v>
      </c>
      <c r="AO340" s="107" t="str">
        <f t="shared" si="99"/>
        <v>OK</v>
      </c>
      <c r="AP340" s="113">
        <f t="shared" si="100"/>
        <v>0</v>
      </c>
      <c r="AQ340" s="119">
        <f t="shared" si="101"/>
        <v>0</v>
      </c>
      <c r="AR340" s="107" t="str">
        <f t="shared" si="102"/>
        <v>OK</v>
      </c>
      <c r="AS340" s="113" t="e">
        <f t="shared" si="103"/>
        <v>#DIV/0!</v>
      </c>
      <c r="AT340" s="119">
        <f t="shared" si="104"/>
        <v>0</v>
      </c>
      <c r="AU340" s="120" t="str">
        <f t="shared" si="105"/>
        <v>OK</v>
      </c>
      <c r="AV340" s="113">
        <f t="shared" si="109"/>
        <v>0</v>
      </c>
      <c r="AW340" s="119" t="e" vm="2">
        <f t="shared" si="110"/>
        <v>#VALUE!</v>
      </c>
      <c r="AX340" s="121" t="e" vm="2">
        <f t="shared" si="111"/>
        <v>#VALUE!</v>
      </c>
      <c r="AY340" s="106"/>
      <c r="AZ340" s="107"/>
      <c r="BA340" s="111">
        <f t="shared" si="112"/>
        <v>0</v>
      </c>
      <c r="BB340" s="122" t="e">
        <f t="shared" si="113"/>
        <v>#DIV/0!</v>
      </c>
      <c r="BC340" s="123" t="e">
        <f>SUMIF(#REF!,#REF!, BB30:BB343)</f>
        <v>#REF!</v>
      </c>
      <c r="BD340" s="123">
        <f t="shared" si="114"/>
        <v>0</v>
      </c>
      <c r="BE340" s="123" t="e">
        <f>SUMIF(#REF!,#REF!, BD30:BD343)</f>
        <v>#REF!</v>
      </c>
      <c r="BF340" s="123" t="e">
        <f t="shared" si="115"/>
        <v>#DIV/0!</v>
      </c>
      <c r="BG340" s="123" t="e">
        <f>SUMIF(#REF!,#REF!, BF30:BF343)</f>
        <v>#REF!</v>
      </c>
      <c r="BH340" s="123" t="e" vm="2">
        <f t="shared" si="116"/>
        <v>#VALUE!</v>
      </c>
      <c r="BI340" s="124">
        <f t="shared" ref="BI340" si="124">SUMIF(B30:B343, B340, BH30:BH343)</f>
        <v>0</v>
      </c>
      <c r="BJ340" s="125"/>
      <c r="BK340" s="99"/>
      <c r="BL340" s="100"/>
      <c r="BM340" s="100"/>
      <c r="BN340" s="100"/>
      <c r="BO340" s="100"/>
      <c r="BP340" s="100"/>
      <c r="BQ340" s="100"/>
      <c r="BR340" s="100"/>
      <c r="BS340" s="100"/>
      <c r="BT340" s="100"/>
      <c r="BU340" s="100"/>
      <c r="BV340" s="100"/>
      <c r="BW340" s="100"/>
      <c r="BX340" s="100"/>
      <c r="BY340" s="100"/>
      <c r="BZ340" s="100"/>
      <c r="CA340" s="100"/>
      <c r="CB340" s="100"/>
      <c r="CC340" s="100"/>
      <c r="CD340" s="101"/>
    </row>
    <row r="341" spans="1:82" hidden="1" x14ac:dyDescent="0.25">
      <c r="A341" s="75" t="s">
        <v>633</v>
      </c>
      <c r="B341" s="76"/>
      <c r="C341" s="77" t="s">
        <v>634</v>
      </c>
      <c r="D341" s="77" t="s">
        <v>635</v>
      </c>
      <c r="E341" s="78" t="s">
        <v>117</v>
      </c>
      <c r="F341" s="79" t="s">
        <v>104</v>
      </c>
      <c r="G341" s="80"/>
      <c r="H341" s="81" t="s">
        <v>104</v>
      </c>
      <c r="I341" s="79" t="s">
        <v>5</v>
      </c>
      <c r="J341" s="80" t="s">
        <v>5</v>
      </c>
      <c r="K341" s="82"/>
      <c r="L341" s="83"/>
      <c r="M341" s="84"/>
      <c r="N341" s="85" t="e">
        <v>#DIV/0!</v>
      </c>
      <c r="O341" s="86">
        <v>0</v>
      </c>
      <c r="P341" s="86" t="e">
        <v>#DIV/0!</v>
      </c>
      <c r="Q341" s="87"/>
      <c r="R341" s="192">
        <v>0.09</v>
      </c>
      <c r="S341" s="85" t="e">
        <v>#DIV/0!</v>
      </c>
      <c r="T341" s="86">
        <v>0</v>
      </c>
      <c r="U341" s="86" t="e">
        <v>#DIV/0!</v>
      </c>
      <c r="V341" s="87">
        <f t="shared" si="106"/>
        <v>0</v>
      </c>
      <c r="W341" s="89"/>
      <c r="X341" s="90"/>
      <c r="Y341" s="91" t="s">
        <v>80</v>
      </c>
      <c r="Z341" s="80" t="str">
        <f>'[2]Tier 1'!V341</f>
        <v>D</v>
      </c>
      <c r="AA341" s="80"/>
      <c r="AB341" s="80"/>
      <c r="AC341" s="80"/>
      <c r="AD341" s="81"/>
      <c r="AE341" s="85">
        <f>'[2]Tier 1'!W341</f>
        <v>1197</v>
      </c>
      <c r="AF341" s="86"/>
      <c r="AG341" s="86">
        <f>'[2]Tier 1'!X341</f>
        <v>1197</v>
      </c>
      <c r="AH341" s="86"/>
      <c r="AI341" s="86">
        <f>'[2]Tier 1'!Y341</f>
        <v>1197</v>
      </c>
      <c r="AJ341" s="86">
        <f t="shared" si="107"/>
        <v>1077.3</v>
      </c>
      <c r="AK341" s="86" t="e">
        <f>VLOOKUP(A341,[1]_ScenarioData!$B$2:$FF$9999,-1,FALSE)</f>
        <v>#N/A</v>
      </c>
      <c r="AL341" s="87" t="e">
        <f t="shared" si="108"/>
        <v>#N/A</v>
      </c>
      <c r="AM341" s="85" t="e">
        <f t="shared" ref="AM341:AM352" si="125">S341+W341</f>
        <v>#DIV/0!</v>
      </c>
      <c r="AN341" s="92" t="e">
        <f t="shared" ref="AN341:AN352" si="126">IF(AE341&gt;0, ROUND(AM341/AE341,3),0)</f>
        <v>#DIV/0!</v>
      </c>
      <c r="AO341" s="80" t="str">
        <f t="shared" ref="AO341:AO352" si="127">IF($W341&gt;0,IF(AN341&gt;0.8999,"Study 1", "OK"),"OK")</f>
        <v>OK</v>
      </c>
      <c r="AP341" s="86">
        <f t="shared" ref="AP341:AP352" si="128">T341+W341</f>
        <v>0</v>
      </c>
      <c r="AQ341" s="92">
        <f t="shared" ref="AQ341:AQ352" si="129">IF(AG341&gt;0, ROUND(AP341/AG341,3),0)</f>
        <v>0</v>
      </c>
      <c r="AR341" s="80" t="str">
        <f t="shared" ref="AR341:AR352" si="130">IF($W341&gt;0,IF(AQ341&gt;0.8999,"Study 1", "OK"),"OK")</f>
        <v>OK</v>
      </c>
      <c r="AS341" s="86" t="e">
        <f t="shared" ref="AS341:AS352" si="131">U341+W341</f>
        <v>#DIV/0!</v>
      </c>
      <c r="AT341" s="92" t="e">
        <f t="shared" ref="AT341:AT352" si="132">IF(AI341&gt;0, ROUND(AS341/AI341,3),0)</f>
        <v>#DIV/0!</v>
      </c>
      <c r="AU341" s="93" t="str">
        <f t="shared" ref="AU341:AU352" si="133">IF($W341&gt;0,IF(AT341&gt;0.8999,"Study 1", "OK"),"OK")</f>
        <v>OK</v>
      </c>
      <c r="AV341" s="86">
        <f t="shared" si="109"/>
        <v>0</v>
      </c>
      <c r="AW341" s="92" t="e">
        <f t="shared" si="110"/>
        <v>#N/A</v>
      </c>
      <c r="AX341" s="94" t="e">
        <f t="shared" si="111"/>
        <v>#N/A</v>
      </c>
      <c r="AY341" s="79"/>
      <c r="AZ341" s="80"/>
      <c r="BA341" s="84">
        <f t="shared" si="112"/>
        <v>0</v>
      </c>
      <c r="BB341" s="95" t="e">
        <f t="shared" si="113"/>
        <v>#DIV/0!</v>
      </c>
      <c r="BC341" s="96" t="e">
        <f>SUMIF(#REF!,#REF!, BB32:BB345)</f>
        <v>#REF!</v>
      </c>
      <c r="BD341" s="96">
        <f t="shared" si="114"/>
        <v>0</v>
      </c>
      <c r="BE341" s="96" t="e">
        <f>SUMIF(#REF!,#REF!, BD32:BD345)</f>
        <v>#REF!</v>
      </c>
      <c r="BF341" s="96" t="e">
        <f t="shared" si="115"/>
        <v>#DIV/0!</v>
      </c>
      <c r="BG341" s="96" t="e">
        <f>SUMIF(#REF!,#REF!, BF32:BF345)</f>
        <v>#REF!</v>
      </c>
      <c r="BH341" s="96" t="e">
        <f t="shared" si="116"/>
        <v>#N/A</v>
      </c>
      <c r="BI341" s="97">
        <f t="shared" ref="BI341" si="134">SUMIF(B32:B345, B341, BH32:BH345)</f>
        <v>0</v>
      </c>
      <c r="BJ341" s="98"/>
      <c r="BK341" s="99"/>
      <c r="BL341" s="100"/>
      <c r="BM341" s="100"/>
      <c r="BN341" s="100"/>
      <c r="BO341" s="100"/>
      <c r="BP341" s="100"/>
      <c r="BQ341" s="100"/>
      <c r="BR341" s="100"/>
      <c r="BS341" s="100"/>
      <c r="BT341" s="100"/>
      <c r="BU341" s="100"/>
      <c r="BV341" s="100"/>
      <c r="BW341" s="100"/>
      <c r="BX341" s="100"/>
      <c r="BY341" s="100"/>
      <c r="BZ341" s="100"/>
      <c r="CA341" s="100"/>
      <c r="CB341" s="100"/>
      <c r="CC341" s="100"/>
      <c r="CD341" s="101"/>
    </row>
    <row r="342" spans="1:82" hidden="1" x14ac:dyDescent="0.25">
      <c r="A342" s="102" t="s">
        <v>636</v>
      </c>
      <c r="B342" s="103"/>
      <c r="C342" s="104" t="s">
        <v>234</v>
      </c>
      <c r="D342" s="104" t="s">
        <v>172</v>
      </c>
      <c r="E342" s="105" t="s">
        <v>637</v>
      </c>
      <c r="F342" s="106" t="s">
        <v>104</v>
      </c>
      <c r="G342" s="107"/>
      <c r="H342" s="108" t="s">
        <v>104</v>
      </c>
      <c r="I342" s="106" t="s">
        <v>5</v>
      </c>
      <c r="J342" s="107" t="s">
        <v>5</v>
      </c>
      <c r="K342" s="109"/>
      <c r="L342" s="110"/>
      <c r="M342" s="111"/>
      <c r="N342" s="112" t="e">
        <v>#DIV/0!</v>
      </c>
      <c r="O342" s="113">
        <v>0</v>
      </c>
      <c r="P342" s="113" t="e">
        <v>#DIV/0!</v>
      </c>
      <c r="Q342" s="114"/>
      <c r="R342" s="193">
        <v>0.09</v>
      </c>
      <c r="S342" s="112" t="e">
        <v>#DIV/0!</v>
      </c>
      <c r="T342" s="113">
        <v>0</v>
      </c>
      <c r="U342" s="113" t="e">
        <v>#DIV/0!</v>
      </c>
      <c r="V342" s="114">
        <f t="shared" si="106"/>
        <v>0</v>
      </c>
      <c r="W342" s="116"/>
      <c r="X342" s="117"/>
      <c r="Y342" s="118" t="s">
        <v>80</v>
      </c>
      <c r="Z342" s="107" t="str">
        <f>'[2]Tier 1'!V342</f>
        <v>D</v>
      </c>
      <c r="AA342" s="107"/>
      <c r="AB342" s="107"/>
      <c r="AC342" s="107"/>
      <c r="AD342" s="108"/>
      <c r="AE342" s="112">
        <f>'[2]Tier 1'!W342</f>
        <v>1899</v>
      </c>
      <c r="AF342" s="113"/>
      <c r="AG342" s="113">
        <f>'[2]Tier 1'!X342</f>
        <v>1899</v>
      </c>
      <c r="AH342" s="113"/>
      <c r="AI342" s="113">
        <f>'[2]Tier 1'!Y342</f>
        <v>1899</v>
      </c>
      <c r="AJ342" s="113">
        <f t="shared" si="107"/>
        <v>1709.1000000000001</v>
      </c>
      <c r="AK342" s="113" t="e" vm="1">
        <f>VLOOKUP(A342,[1]_ScenarioData!$B$2:$FF$9999,-1,FALSE)</f>
        <v>#VALUE!</v>
      </c>
      <c r="AL342" s="114" t="e" vm="2">
        <f t="shared" si="108"/>
        <v>#VALUE!</v>
      </c>
      <c r="AM342" s="112" t="e">
        <f t="shared" si="125"/>
        <v>#DIV/0!</v>
      </c>
      <c r="AN342" s="119" t="e">
        <f t="shared" si="126"/>
        <v>#DIV/0!</v>
      </c>
      <c r="AO342" s="107" t="str">
        <f t="shared" si="127"/>
        <v>OK</v>
      </c>
      <c r="AP342" s="113">
        <f t="shared" si="128"/>
        <v>0</v>
      </c>
      <c r="AQ342" s="119">
        <f t="shared" si="129"/>
        <v>0</v>
      </c>
      <c r="AR342" s="107" t="str">
        <f t="shared" si="130"/>
        <v>OK</v>
      </c>
      <c r="AS342" s="113" t="e">
        <f t="shared" si="131"/>
        <v>#DIV/0!</v>
      </c>
      <c r="AT342" s="119" t="e">
        <f t="shared" si="132"/>
        <v>#DIV/0!</v>
      </c>
      <c r="AU342" s="120" t="str">
        <f t="shared" si="133"/>
        <v>OK</v>
      </c>
      <c r="AV342" s="113">
        <f t="shared" si="109"/>
        <v>0</v>
      </c>
      <c r="AW342" s="119" t="e" vm="2">
        <f t="shared" si="110"/>
        <v>#VALUE!</v>
      </c>
      <c r="AX342" s="121" t="e" vm="2">
        <f t="shared" si="111"/>
        <v>#VALUE!</v>
      </c>
      <c r="AY342" s="106"/>
      <c r="AZ342" s="107"/>
      <c r="BA342" s="111">
        <f t="shared" si="112"/>
        <v>0</v>
      </c>
      <c r="BB342" s="122" t="e">
        <f t="shared" si="113"/>
        <v>#DIV/0!</v>
      </c>
      <c r="BC342" s="123" t="e">
        <f>SUMIF(#REF!,#REF!, BB32:BB345)</f>
        <v>#REF!</v>
      </c>
      <c r="BD342" s="123">
        <f t="shared" si="114"/>
        <v>0</v>
      </c>
      <c r="BE342" s="123" t="e">
        <f>SUMIF(#REF!,#REF!, BD32:BD345)</f>
        <v>#REF!</v>
      </c>
      <c r="BF342" s="123" t="e">
        <f t="shared" si="115"/>
        <v>#DIV/0!</v>
      </c>
      <c r="BG342" s="123" t="e">
        <f>SUMIF(#REF!,#REF!, BF32:BF345)</f>
        <v>#REF!</v>
      </c>
      <c r="BH342" s="123" t="e" vm="2">
        <f t="shared" si="116"/>
        <v>#VALUE!</v>
      </c>
      <c r="BI342" s="124">
        <f t="shared" ref="BI342" si="135">SUMIF(B32:B345, B342, BH32:BH345)</f>
        <v>0</v>
      </c>
      <c r="BJ342" s="125"/>
      <c r="BK342" s="99"/>
      <c r="BL342" s="100"/>
      <c r="BM342" s="100"/>
      <c r="BN342" s="100"/>
      <c r="BO342" s="100"/>
      <c r="BP342" s="100"/>
      <c r="BQ342" s="100"/>
      <c r="BR342" s="100"/>
      <c r="BS342" s="100"/>
      <c r="BT342" s="100"/>
      <c r="BU342" s="100"/>
      <c r="BV342" s="100"/>
      <c r="BW342" s="100"/>
      <c r="BX342" s="100"/>
      <c r="BY342" s="100"/>
      <c r="BZ342" s="100"/>
      <c r="CA342" s="100"/>
      <c r="CB342" s="100"/>
      <c r="CC342" s="100"/>
      <c r="CD342" s="101"/>
    </row>
    <row r="343" spans="1:82" hidden="1" x14ac:dyDescent="0.25">
      <c r="A343" s="75" t="s">
        <v>638</v>
      </c>
      <c r="B343" s="76"/>
      <c r="C343" s="77" t="s">
        <v>639</v>
      </c>
      <c r="D343" s="77" t="s">
        <v>172</v>
      </c>
      <c r="E343" s="78" t="s">
        <v>640</v>
      </c>
      <c r="F343" s="79" t="s">
        <v>104</v>
      </c>
      <c r="G343" s="80"/>
      <c r="H343" s="81" t="s">
        <v>104</v>
      </c>
      <c r="I343" s="79" t="s">
        <v>5</v>
      </c>
      <c r="J343" s="80" t="s">
        <v>5</v>
      </c>
      <c r="K343" s="82"/>
      <c r="L343" s="83"/>
      <c r="M343" s="84"/>
      <c r="N343" s="85" t="e">
        <v>#DIV/0!</v>
      </c>
      <c r="O343" s="86">
        <v>0</v>
      </c>
      <c r="P343" s="86" t="e">
        <v>#DIV/0!</v>
      </c>
      <c r="Q343" s="87"/>
      <c r="R343" s="192">
        <v>0.09</v>
      </c>
      <c r="S343" s="85" t="e">
        <v>#DIV/0!</v>
      </c>
      <c r="T343" s="86">
        <v>0</v>
      </c>
      <c r="U343" s="86" t="e">
        <v>#DIV/0!</v>
      </c>
      <c r="V343" s="87">
        <f t="shared" si="106"/>
        <v>0</v>
      </c>
      <c r="W343" s="89"/>
      <c r="X343" s="90"/>
      <c r="Y343" s="91" t="s">
        <v>80</v>
      </c>
      <c r="Z343" s="80" t="str">
        <f>'[2]Tier 1'!V343</f>
        <v>D</v>
      </c>
      <c r="AA343" s="80"/>
      <c r="AB343" s="80"/>
      <c r="AC343" s="80"/>
      <c r="AD343" s="81"/>
      <c r="AE343" s="85">
        <f>'[2]Tier 1'!W343</f>
        <v>958</v>
      </c>
      <c r="AF343" s="86"/>
      <c r="AG343" s="86">
        <f>'[2]Tier 1'!X343</f>
        <v>958</v>
      </c>
      <c r="AH343" s="86"/>
      <c r="AI343" s="86">
        <f>'[2]Tier 1'!Y343</f>
        <v>958</v>
      </c>
      <c r="AJ343" s="86">
        <f t="shared" si="107"/>
        <v>862.2</v>
      </c>
      <c r="AK343" s="86" t="e" vm="1">
        <f>VLOOKUP(A343,[1]_ScenarioData!$B$2:$FF$9999,-1,FALSE)</f>
        <v>#VALUE!</v>
      </c>
      <c r="AL343" s="87" t="e" vm="2">
        <f t="shared" si="108"/>
        <v>#VALUE!</v>
      </c>
      <c r="AM343" s="85" t="e">
        <f t="shared" si="125"/>
        <v>#DIV/0!</v>
      </c>
      <c r="AN343" s="92" t="e">
        <f t="shared" si="126"/>
        <v>#DIV/0!</v>
      </c>
      <c r="AO343" s="80" t="str">
        <f t="shared" si="127"/>
        <v>OK</v>
      </c>
      <c r="AP343" s="86">
        <f t="shared" si="128"/>
        <v>0</v>
      </c>
      <c r="AQ343" s="92">
        <f t="shared" si="129"/>
        <v>0</v>
      </c>
      <c r="AR343" s="80" t="str">
        <f t="shared" si="130"/>
        <v>OK</v>
      </c>
      <c r="AS343" s="86" t="e">
        <f t="shared" si="131"/>
        <v>#DIV/0!</v>
      </c>
      <c r="AT343" s="92" t="e">
        <f t="shared" si="132"/>
        <v>#DIV/0!</v>
      </c>
      <c r="AU343" s="93" t="str">
        <f t="shared" si="133"/>
        <v>OK</v>
      </c>
      <c r="AV343" s="86">
        <f t="shared" si="109"/>
        <v>0</v>
      </c>
      <c r="AW343" s="92" t="e" vm="2">
        <f t="shared" si="110"/>
        <v>#VALUE!</v>
      </c>
      <c r="AX343" s="94" t="e" vm="2">
        <f t="shared" si="111"/>
        <v>#VALUE!</v>
      </c>
      <c r="AY343" s="79"/>
      <c r="AZ343" s="80"/>
      <c r="BA343" s="84">
        <f t="shared" si="112"/>
        <v>0</v>
      </c>
      <c r="BB343" s="95" t="e">
        <f t="shared" si="113"/>
        <v>#DIV/0!</v>
      </c>
      <c r="BC343" s="96" t="e">
        <f>SUMIF(#REF!,#REF!, BB34:BB347)</f>
        <v>#REF!</v>
      </c>
      <c r="BD343" s="96">
        <f t="shared" si="114"/>
        <v>0</v>
      </c>
      <c r="BE343" s="96" t="e">
        <f>SUMIF(#REF!,#REF!, BD34:BD347)</f>
        <v>#REF!</v>
      </c>
      <c r="BF343" s="96" t="e">
        <f t="shared" si="115"/>
        <v>#DIV/0!</v>
      </c>
      <c r="BG343" s="96" t="e">
        <f>SUMIF(#REF!,#REF!, BF34:BF347)</f>
        <v>#REF!</v>
      </c>
      <c r="BH343" s="96" t="e" vm="2">
        <f t="shared" si="116"/>
        <v>#VALUE!</v>
      </c>
      <c r="BI343" s="97">
        <f t="shared" ref="BI343" si="136">SUMIF(B34:B347, B343, BH34:BH347)</f>
        <v>0</v>
      </c>
      <c r="BJ343" s="98"/>
      <c r="BK343" s="99"/>
      <c r="BL343" s="100"/>
      <c r="BM343" s="100"/>
      <c r="BN343" s="100"/>
      <c r="BO343" s="100"/>
      <c r="BP343" s="100"/>
      <c r="BQ343" s="100"/>
      <c r="BR343" s="100"/>
      <c r="BS343" s="100"/>
      <c r="BT343" s="100"/>
      <c r="BU343" s="100"/>
      <c r="BV343" s="100"/>
      <c r="BW343" s="100"/>
      <c r="BX343" s="100"/>
      <c r="BY343" s="100"/>
      <c r="BZ343" s="100"/>
      <c r="CA343" s="100"/>
      <c r="CB343" s="100"/>
      <c r="CC343" s="100"/>
      <c r="CD343" s="101"/>
    </row>
    <row r="344" spans="1:82" hidden="1" x14ac:dyDescent="0.25">
      <c r="A344" s="102" t="s">
        <v>641</v>
      </c>
      <c r="B344" s="103"/>
      <c r="C344" s="104" t="s">
        <v>640</v>
      </c>
      <c r="D344" s="104" t="s">
        <v>642</v>
      </c>
      <c r="E344" s="105" t="s">
        <v>639</v>
      </c>
      <c r="F344" s="106" t="s">
        <v>104</v>
      </c>
      <c r="G344" s="107"/>
      <c r="H344" s="108" t="s">
        <v>104</v>
      </c>
      <c r="I344" s="106" t="s">
        <v>5</v>
      </c>
      <c r="J344" s="107" t="s">
        <v>5</v>
      </c>
      <c r="K344" s="109"/>
      <c r="L344" s="110"/>
      <c r="M344" s="111"/>
      <c r="N344" s="112" t="e">
        <v>#DIV/0!</v>
      </c>
      <c r="O344" s="113">
        <v>0</v>
      </c>
      <c r="P344" s="113" t="e">
        <v>#DIV/0!</v>
      </c>
      <c r="Q344" s="114"/>
      <c r="R344" s="193">
        <v>0.09</v>
      </c>
      <c r="S344" s="112" t="e">
        <v>#DIV/0!</v>
      </c>
      <c r="T344" s="113">
        <v>0</v>
      </c>
      <c r="U344" s="113" t="e">
        <v>#DIV/0!</v>
      </c>
      <c r="V344" s="114">
        <f t="shared" si="106"/>
        <v>0</v>
      </c>
      <c r="W344" s="116"/>
      <c r="X344" s="117"/>
      <c r="Y344" s="118" t="s">
        <v>80</v>
      </c>
      <c r="Z344" s="107" t="str">
        <f>'[2]Tier 1'!V344</f>
        <v>D</v>
      </c>
      <c r="AA344" s="107"/>
      <c r="AB344" s="107"/>
      <c r="AC344" s="107"/>
      <c r="AD344" s="108"/>
      <c r="AE344" s="112">
        <f>'[2]Tier 1'!W344</f>
        <v>1899</v>
      </c>
      <c r="AF344" s="113"/>
      <c r="AG344" s="113">
        <f>'[2]Tier 1'!X344</f>
        <v>1899</v>
      </c>
      <c r="AH344" s="113"/>
      <c r="AI344" s="113">
        <f>'[2]Tier 1'!Y344</f>
        <v>1899</v>
      </c>
      <c r="AJ344" s="113">
        <f t="shared" si="107"/>
        <v>1709.1000000000001</v>
      </c>
      <c r="AK344" s="113" t="e" vm="1">
        <f>VLOOKUP(A344,[1]_ScenarioData!$B$2:$FF$9999,-1,FALSE)</f>
        <v>#VALUE!</v>
      </c>
      <c r="AL344" s="114" t="e" vm="2">
        <f t="shared" si="108"/>
        <v>#VALUE!</v>
      </c>
      <c r="AM344" s="112" t="e">
        <f t="shared" si="125"/>
        <v>#DIV/0!</v>
      </c>
      <c r="AN344" s="119" t="e">
        <f t="shared" si="126"/>
        <v>#DIV/0!</v>
      </c>
      <c r="AO344" s="107" t="str">
        <f t="shared" si="127"/>
        <v>OK</v>
      </c>
      <c r="AP344" s="113">
        <f t="shared" si="128"/>
        <v>0</v>
      </c>
      <c r="AQ344" s="119">
        <f t="shared" si="129"/>
        <v>0</v>
      </c>
      <c r="AR344" s="107" t="str">
        <f t="shared" si="130"/>
        <v>OK</v>
      </c>
      <c r="AS344" s="113" t="e">
        <f t="shared" si="131"/>
        <v>#DIV/0!</v>
      </c>
      <c r="AT344" s="119" t="e">
        <f t="shared" si="132"/>
        <v>#DIV/0!</v>
      </c>
      <c r="AU344" s="120" t="str">
        <f t="shared" si="133"/>
        <v>OK</v>
      </c>
      <c r="AV344" s="113">
        <f t="shared" si="109"/>
        <v>0</v>
      </c>
      <c r="AW344" s="119" t="e" vm="2">
        <f t="shared" si="110"/>
        <v>#VALUE!</v>
      </c>
      <c r="AX344" s="121" t="e" vm="2">
        <f t="shared" si="111"/>
        <v>#VALUE!</v>
      </c>
      <c r="AY344" s="106"/>
      <c r="AZ344" s="107"/>
      <c r="BA344" s="111">
        <f t="shared" si="112"/>
        <v>0</v>
      </c>
      <c r="BB344" s="122" t="e">
        <f t="shared" si="113"/>
        <v>#DIV/0!</v>
      </c>
      <c r="BC344" s="123" t="e">
        <f>SUMIF(#REF!,#REF!, BB34:BB347)</f>
        <v>#REF!</v>
      </c>
      <c r="BD344" s="123">
        <f t="shared" si="114"/>
        <v>0</v>
      </c>
      <c r="BE344" s="123" t="e">
        <f>SUMIF(#REF!,#REF!, BD34:BD347)</f>
        <v>#REF!</v>
      </c>
      <c r="BF344" s="123" t="e">
        <f t="shared" si="115"/>
        <v>#DIV/0!</v>
      </c>
      <c r="BG344" s="123" t="e">
        <f>SUMIF(#REF!,#REF!, BF34:BF347)</f>
        <v>#REF!</v>
      </c>
      <c r="BH344" s="123" t="e" vm="2">
        <f t="shared" si="116"/>
        <v>#VALUE!</v>
      </c>
      <c r="BI344" s="124">
        <f t="shared" ref="BI344" si="137">SUMIF(B34:B347, B344, BH34:BH347)</f>
        <v>0</v>
      </c>
      <c r="BJ344" s="125"/>
      <c r="BK344" s="99"/>
      <c r="BL344" s="100"/>
      <c r="BM344" s="100"/>
      <c r="BN344" s="100"/>
      <c r="BO344" s="100"/>
      <c r="BP344" s="100"/>
      <c r="BQ344" s="100"/>
      <c r="BR344" s="100"/>
      <c r="BS344" s="100"/>
      <c r="BT344" s="100"/>
      <c r="BU344" s="100"/>
      <c r="BV344" s="100"/>
      <c r="BW344" s="100"/>
      <c r="BX344" s="100"/>
      <c r="BY344" s="100"/>
      <c r="BZ344" s="100"/>
      <c r="CA344" s="100"/>
      <c r="CB344" s="100"/>
      <c r="CC344" s="100"/>
      <c r="CD344" s="101"/>
    </row>
    <row r="345" spans="1:82" hidden="1" x14ac:dyDescent="0.25">
      <c r="A345" s="75" t="s">
        <v>643</v>
      </c>
      <c r="B345" s="76"/>
      <c r="C345" s="77" t="s">
        <v>642</v>
      </c>
      <c r="D345" s="77" t="s">
        <v>640</v>
      </c>
      <c r="E345" s="78" t="s">
        <v>173</v>
      </c>
      <c r="F345" s="79" t="s">
        <v>104</v>
      </c>
      <c r="G345" s="80"/>
      <c r="H345" s="81" t="s">
        <v>109</v>
      </c>
      <c r="I345" s="79" t="s">
        <v>5</v>
      </c>
      <c r="J345" s="80" t="s">
        <v>5</v>
      </c>
      <c r="K345" s="82"/>
      <c r="L345" s="83"/>
      <c r="M345" s="84"/>
      <c r="N345" s="85" t="e">
        <v>#DIV/0!</v>
      </c>
      <c r="O345" s="86">
        <v>0</v>
      </c>
      <c r="P345" s="86" t="e">
        <v>#DIV/0!</v>
      </c>
      <c r="Q345" s="87"/>
      <c r="R345" s="192">
        <v>0.09</v>
      </c>
      <c r="S345" s="85" t="e">
        <v>#DIV/0!</v>
      </c>
      <c r="T345" s="86">
        <v>0</v>
      </c>
      <c r="U345" s="86" t="e">
        <v>#DIV/0!</v>
      </c>
      <c r="V345" s="87">
        <f t="shared" si="106"/>
        <v>0</v>
      </c>
      <c r="W345" s="89"/>
      <c r="X345" s="90"/>
      <c r="Y345" s="91" t="s">
        <v>80</v>
      </c>
      <c r="Z345" s="80" t="str">
        <f>'[2]Tier 1'!V345</f>
        <v>D</v>
      </c>
      <c r="AA345" s="80"/>
      <c r="AB345" s="80"/>
      <c r="AC345" s="80"/>
      <c r="AD345" s="81"/>
      <c r="AE345" s="85">
        <f>'[2]Tier 1'!W345</f>
        <v>1899</v>
      </c>
      <c r="AF345" s="86"/>
      <c r="AG345" s="86">
        <f>'[2]Tier 1'!X345</f>
        <v>1899</v>
      </c>
      <c r="AH345" s="86"/>
      <c r="AI345" s="86">
        <f>'[2]Tier 1'!Y345</f>
        <v>1899</v>
      </c>
      <c r="AJ345" s="86">
        <f t="shared" si="107"/>
        <v>1709.1000000000001</v>
      </c>
      <c r="AK345" s="86" t="e" vm="1">
        <f>VLOOKUP(A345,[1]_ScenarioData!$B$2:$FF$9999,-1,FALSE)</f>
        <v>#VALUE!</v>
      </c>
      <c r="AL345" s="87" t="e" vm="2">
        <f t="shared" si="108"/>
        <v>#VALUE!</v>
      </c>
      <c r="AM345" s="85" t="e">
        <f t="shared" si="125"/>
        <v>#DIV/0!</v>
      </c>
      <c r="AN345" s="92" t="e">
        <f t="shared" si="126"/>
        <v>#DIV/0!</v>
      </c>
      <c r="AO345" s="80" t="str">
        <f t="shared" si="127"/>
        <v>OK</v>
      </c>
      <c r="AP345" s="86">
        <f t="shared" si="128"/>
        <v>0</v>
      </c>
      <c r="AQ345" s="92">
        <f t="shared" si="129"/>
        <v>0</v>
      </c>
      <c r="AR345" s="80" t="str">
        <f t="shared" si="130"/>
        <v>OK</v>
      </c>
      <c r="AS345" s="86" t="e">
        <f t="shared" si="131"/>
        <v>#DIV/0!</v>
      </c>
      <c r="AT345" s="92" t="e">
        <f t="shared" si="132"/>
        <v>#DIV/0!</v>
      </c>
      <c r="AU345" s="93" t="str">
        <f t="shared" si="133"/>
        <v>OK</v>
      </c>
      <c r="AV345" s="86">
        <f t="shared" si="109"/>
        <v>0</v>
      </c>
      <c r="AW345" s="92" t="e" vm="2">
        <f t="shared" si="110"/>
        <v>#VALUE!</v>
      </c>
      <c r="AX345" s="94" t="e" vm="2">
        <f t="shared" si="111"/>
        <v>#VALUE!</v>
      </c>
      <c r="AY345" s="79"/>
      <c r="AZ345" s="80"/>
      <c r="BA345" s="84">
        <f t="shared" si="112"/>
        <v>0</v>
      </c>
      <c r="BB345" s="95" t="e">
        <f t="shared" si="113"/>
        <v>#DIV/0!</v>
      </c>
      <c r="BC345" s="96" t="e">
        <f>SUMIF(#REF!,#REF!, BB36:BB349)</f>
        <v>#REF!</v>
      </c>
      <c r="BD345" s="96">
        <f t="shared" si="114"/>
        <v>0</v>
      </c>
      <c r="BE345" s="96" t="e">
        <f>SUMIF(#REF!,#REF!, BD36:BD349)</f>
        <v>#REF!</v>
      </c>
      <c r="BF345" s="96" t="e">
        <f t="shared" si="115"/>
        <v>#DIV/0!</v>
      </c>
      <c r="BG345" s="96" t="e">
        <f>SUMIF(#REF!,#REF!, BF36:BF349)</f>
        <v>#REF!</v>
      </c>
      <c r="BH345" s="96" t="e" vm="2">
        <f t="shared" si="116"/>
        <v>#VALUE!</v>
      </c>
      <c r="BI345" s="97">
        <f t="shared" ref="BI345" si="138">SUMIF(B36:B349, B345, BH36:BH349)</f>
        <v>0</v>
      </c>
      <c r="BJ345" s="98"/>
      <c r="BK345" s="99"/>
      <c r="BL345" s="100"/>
      <c r="BM345" s="100"/>
      <c r="BN345" s="100"/>
      <c r="BO345" s="100"/>
      <c r="BP345" s="100"/>
      <c r="BQ345" s="100"/>
      <c r="BR345" s="100"/>
      <c r="BS345" s="100"/>
      <c r="BT345" s="100"/>
      <c r="BU345" s="100"/>
      <c r="BV345" s="100"/>
      <c r="BW345" s="100"/>
      <c r="BX345" s="100"/>
      <c r="BY345" s="100"/>
      <c r="BZ345" s="100"/>
      <c r="CA345" s="100"/>
      <c r="CB345" s="100"/>
      <c r="CC345" s="100"/>
      <c r="CD345" s="101"/>
    </row>
    <row r="346" spans="1:82" x14ac:dyDescent="0.25">
      <c r="A346" s="102" t="s">
        <v>644</v>
      </c>
      <c r="B346" s="103"/>
      <c r="C346" s="104" t="s">
        <v>645</v>
      </c>
      <c r="D346" s="104" t="s">
        <v>223</v>
      </c>
      <c r="E346" s="105" t="s">
        <v>646</v>
      </c>
      <c r="F346" s="106" t="s">
        <v>104</v>
      </c>
      <c r="G346" s="107"/>
      <c r="H346" s="108" t="s">
        <v>104</v>
      </c>
      <c r="I346" s="106" t="s">
        <v>5</v>
      </c>
      <c r="J346" s="107" t="s">
        <v>5</v>
      </c>
      <c r="K346" s="109"/>
      <c r="L346" s="110"/>
      <c r="M346" s="111"/>
      <c r="N346" s="112">
        <v>8723</v>
      </c>
      <c r="O346" s="113">
        <v>9257</v>
      </c>
      <c r="P346" s="113">
        <v>8443</v>
      </c>
      <c r="Q346" s="114"/>
      <c r="R346" s="193">
        <v>0.09</v>
      </c>
      <c r="S346" s="112">
        <v>785</v>
      </c>
      <c r="T346" s="113">
        <v>833</v>
      </c>
      <c r="U346" s="113">
        <v>760</v>
      </c>
      <c r="V346" s="114">
        <f t="shared" si="106"/>
        <v>0</v>
      </c>
      <c r="W346" s="116"/>
      <c r="X346" s="117"/>
      <c r="Y346" s="118" t="s">
        <v>80</v>
      </c>
      <c r="Z346" s="107" t="str">
        <f>'[2]Tier 1'!V346</f>
        <v>D</v>
      </c>
      <c r="AA346" s="107"/>
      <c r="AB346" s="107"/>
      <c r="AC346" s="107"/>
      <c r="AD346" s="108"/>
      <c r="AE346" s="112">
        <f>'[2]Tier 1'!W346</f>
        <v>1197</v>
      </c>
      <c r="AF346" s="113"/>
      <c r="AG346" s="113">
        <f>'[2]Tier 1'!X346</f>
        <v>1197</v>
      </c>
      <c r="AH346" s="113"/>
      <c r="AI346" s="113">
        <f>'[2]Tier 1'!Y346</f>
        <v>1197</v>
      </c>
      <c r="AJ346" s="113">
        <f t="shared" si="107"/>
        <v>1077.3</v>
      </c>
      <c r="AK346" s="113" t="e" vm="1">
        <f>VLOOKUP(A346,[1]_ScenarioData!$B$2:$FF$9999,-1,FALSE)</f>
        <v>#VALUE!</v>
      </c>
      <c r="AL346" s="114" t="e" vm="2">
        <f t="shared" si="108"/>
        <v>#VALUE!</v>
      </c>
      <c r="AM346" s="112">
        <f t="shared" si="125"/>
        <v>785</v>
      </c>
      <c r="AN346" s="119">
        <f t="shared" si="126"/>
        <v>0.65600000000000003</v>
      </c>
      <c r="AO346" s="107" t="str">
        <f t="shared" si="127"/>
        <v>OK</v>
      </c>
      <c r="AP346" s="113">
        <f t="shared" si="128"/>
        <v>833</v>
      </c>
      <c r="AQ346" s="119">
        <f t="shared" si="129"/>
        <v>0.69599999999999995</v>
      </c>
      <c r="AR346" s="107" t="str">
        <f t="shared" si="130"/>
        <v>OK</v>
      </c>
      <c r="AS346" s="113">
        <f t="shared" si="131"/>
        <v>760</v>
      </c>
      <c r="AT346" s="119">
        <f t="shared" si="132"/>
        <v>0.63500000000000001</v>
      </c>
      <c r="AU346" s="120" t="str">
        <f t="shared" si="133"/>
        <v>OK</v>
      </c>
      <c r="AV346" s="113">
        <f t="shared" si="109"/>
        <v>0</v>
      </c>
      <c r="AW346" s="119" t="e" vm="2">
        <f t="shared" si="110"/>
        <v>#VALUE!</v>
      </c>
      <c r="AX346" s="121" t="e" vm="2">
        <f t="shared" si="111"/>
        <v>#VALUE!</v>
      </c>
      <c r="AY346" s="106"/>
      <c r="AZ346" s="107"/>
      <c r="BA346" s="111">
        <f t="shared" si="112"/>
        <v>0</v>
      </c>
      <c r="BB346" s="122">
        <f t="shared" si="113"/>
        <v>1</v>
      </c>
      <c r="BC346" s="123" t="e">
        <f>SUMIF(#REF!,#REF!, BB36:BB349)</f>
        <v>#REF!</v>
      </c>
      <c r="BD346" s="123">
        <f t="shared" si="114"/>
        <v>1</v>
      </c>
      <c r="BE346" s="123" t="e">
        <f>SUMIF(#REF!,#REF!, BD36:BD349)</f>
        <v>#REF!</v>
      </c>
      <c r="BF346" s="123">
        <f t="shared" si="115"/>
        <v>0</v>
      </c>
      <c r="BG346" s="123" t="e">
        <f>SUMIF(#REF!,#REF!, BF36:BF349)</f>
        <v>#REF!</v>
      </c>
      <c r="BH346" s="123" t="e" vm="2">
        <f t="shared" si="116"/>
        <v>#VALUE!</v>
      </c>
      <c r="BI346" s="124">
        <f t="shared" ref="BI346" si="139">SUMIF(B36:B349, B346, BH36:BH349)</f>
        <v>0</v>
      </c>
      <c r="BJ346" s="125"/>
      <c r="BK346" s="99"/>
      <c r="BL346" s="100"/>
      <c r="BM346" s="100"/>
      <c r="BN346" s="100"/>
      <c r="BO346" s="100"/>
      <c r="BP346" s="100"/>
      <c r="BQ346" s="100"/>
      <c r="BR346" s="100"/>
      <c r="BS346" s="100"/>
      <c r="BT346" s="100"/>
      <c r="BU346" s="100"/>
      <c r="BV346" s="100"/>
      <c r="BW346" s="100"/>
      <c r="BX346" s="100"/>
      <c r="BY346" s="100"/>
      <c r="BZ346" s="100"/>
      <c r="CA346" s="100"/>
      <c r="CB346" s="100"/>
      <c r="CC346" s="100"/>
      <c r="CD346" s="101"/>
    </row>
    <row r="347" spans="1:82" hidden="1" x14ac:dyDescent="0.25">
      <c r="A347" s="75" t="s">
        <v>647</v>
      </c>
      <c r="B347" s="76"/>
      <c r="C347" s="77" t="s">
        <v>648</v>
      </c>
      <c r="D347" s="77" t="s">
        <v>649</v>
      </c>
      <c r="E347" s="78" t="s">
        <v>416</v>
      </c>
      <c r="F347" s="79" t="s">
        <v>109</v>
      </c>
      <c r="G347" s="80"/>
      <c r="H347" s="81" t="s">
        <v>104</v>
      </c>
      <c r="I347" s="79" t="s">
        <v>5</v>
      </c>
      <c r="J347" s="80" t="s">
        <v>5</v>
      </c>
      <c r="K347" s="82"/>
      <c r="L347" s="83"/>
      <c r="M347" s="84"/>
      <c r="N347" s="85" t="e">
        <v>#DIV/0!</v>
      </c>
      <c r="O347" s="86">
        <v>0</v>
      </c>
      <c r="P347" s="86" t="e">
        <v>#DIV/0!</v>
      </c>
      <c r="Q347" s="87"/>
      <c r="R347" s="192">
        <v>0</v>
      </c>
      <c r="S347" s="85" t="e">
        <v>#DIV/0!</v>
      </c>
      <c r="T347" s="86">
        <v>0</v>
      </c>
      <c r="U347" s="86" t="e">
        <v>#DIV/0!</v>
      </c>
      <c r="V347" s="87">
        <f t="shared" si="106"/>
        <v>0</v>
      </c>
      <c r="W347" s="89"/>
      <c r="X347" s="90"/>
      <c r="Y347" s="91" t="s">
        <v>80</v>
      </c>
      <c r="Z347" s="80" t="str">
        <f>'[2]Tier 1'!V347</f>
        <v>D</v>
      </c>
      <c r="AA347" s="80"/>
      <c r="AB347" s="80"/>
      <c r="AC347" s="80"/>
      <c r="AD347" s="81"/>
      <c r="AE347" s="85">
        <f>'[2]Tier 1'!W347</f>
        <v>0</v>
      </c>
      <c r="AF347" s="86"/>
      <c r="AG347" s="86">
        <f>'[2]Tier 1'!X347</f>
        <v>0</v>
      </c>
      <c r="AH347" s="86"/>
      <c r="AI347" s="86">
        <f>'[2]Tier 1'!Y347</f>
        <v>0</v>
      </c>
      <c r="AJ347" s="86">
        <f t="shared" si="107"/>
        <v>0</v>
      </c>
      <c r="AK347" s="86" t="e">
        <f>VLOOKUP(A347,[1]_ScenarioData!$B$2:$FF$9999,-1,FALSE)</f>
        <v>#N/A</v>
      </c>
      <c r="AL347" s="87" t="e">
        <f t="shared" si="108"/>
        <v>#N/A</v>
      </c>
      <c r="AM347" s="85" t="e">
        <f t="shared" si="125"/>
        <v>#DIV/0!</v>
      </c>
      <c r="AN347" s="92">
        <f t="shared" si="126"/>
        <v>0</v>
      </c>
      <c r="AO347" s="80" t="str">
        <f t="shared" si="127"/>
        <v>OK</v>
      </c>
      <c r="AP347" s="86">
        <f t="shared" si="128"/>
        <v>0</v>
      </c>
      <c r="AQ347" s="92">
        <f t="shared" si="129"/>
        <v>0</v>
      </c>
      <c r="AR347" s="80" t="str">
        <f t="shared" si="130"/>
        <v>OK</v>
      </c>
      <c r="AS347" s="86" t="e">
        <f t="shared" si="131"/>
        <v>#DIV/0!</v>
      </c>
      <c r="AT347" s="92">
        <f t="shared" si="132"/>
        <v>0</v>
      </c>
      <c r="AU347" s="93" t="str">
        <f t="shared" si="133"/>
        <v>OK</v>
      </c>
      <c r="AV347" s="86">
        <f t="shared" si="109"/>
        <v>0</v>
      </c>
      <c r="AW347" s="92" t="e">
        <f t="shared" si="110"/>
        <v>#N/A</v>
      </c>
      <c r="AX347" s="94" t="e">
        <f t="shared" si="111"/>
        <v>#N/A</v>
      </c>
      <c r="AY347" s="79"/>
      <c r="AZ347" s="80"/>
      <c r="BA347" s="84">
        <f t="shared" si="112"/>
        <v>0</v>
      </c>
      <c r="BB347" s="95" t="e">
        <f t="shared" si="113"/>
        <v>#DIV/0!</v>
      </c>
      <c r="BC347" s="96" t="e">
        <f>SUMIF(#REF!,#REF!, BB38:BB351)</f>
        <v>#REF!</v>
      </c>
      <c r="BD347" s="96">
        <f t="shared" si="114"/>
        <v>0</v>
      </c>
      <c r="BE347" s="96" t="e">
        <f>SUMIF(#REF!,#REF!, BD38:BD351)</f>
        <v>#REF!</v>
      </c>
      <c r="BF347" s="96" t="e">
        <f t="shared" si="115"/>
        <v>#DIV/0!</v>
      </c>
      <c r="BG347" s="96" t="e">
        <f>SUMIF(#REF!,#REF!, BF38:BF351)</f>
        <v>#REF!</v>
      </c>
      <c r="BH347" s="96" t="e">
        <f t="shared" si="116"/>
        <v>#N/A</v>
      </c>
      <c r="BI347" s="97">
        <f t="shared" ref="BI347" si="140">SUMIF(B38:B351, B347, BH38:BH351)</f>
        <v>0</v>
      </c>
      <c r="BJ347" s="98"/>
      <c r="BK347" s="99"/>
      <c r="BL347" s="100"/>
      <c r="BM347" s="100"/>
      <c r="BN347" s="100"/>
      <c r="BO347" s="100"/>
      <c r="BP347" s="100"/>
      <c r="BQ347" s="100"/>
      <c r="BR347" s="100"/>
      <c r="BS347" s="100"/>
      <c r="BT347" s="100"/>
      <c r="BU347" s="100"/>
      <c r="BV347" s="100"/>
      <c r="BW347" s="100"/>
      <c r="BX347" s="100"/>
      <c r="BY347" s="100"/>
      <c r="BZ347" s="100"/>
      <c r="CA347" s="100"/>
      <c r="CB347" s="100"/>
      <c r="CC347" s="100"/>
      <c r="CD347" s="101"/>
    </row>
    <row r="348" spans="1:82" x14ac:dyDescent="0.25">
      <c r="A348" s="102" t="s">
        <v>650</v>
      </c>
      <c r="B348" s="103"/>
      <c r="C348" s="104" t="s">
        <v>635</v>
      </c>
      <c r="D348" s="104" t="s">
        <v>113</v>
      </c>
      <c r="E348" s="105" t="s">
        <v>115</v>
      </c>
      <c r="F348" s="106" t="s">
        <v>104</v>
      </c>
      <c r="G348" s="107"/>
      <c r="H348" s="108" t="s">
        <v>104</v>
      </c>
      <c r="I348" s="106" t="s">
        <v>5</v>
      </c>
      <c r="J348" s="107" t="s">
        <v>5</v>
      </c>
      <c r="K348" s="109"/>
      <c r="L348" s="110"/>
      <c r="M348" s="111"/>
      <c r="N348" s="112">
        <v>5294</v>
      </c>
      <c r="O348" s="113">
        <v>5618</v>
      </c>
      <c r="P348" s="113">
        <v>5845</v>
      </c>
      <c r="Q348" s="114"/>
      <c r="R348" s="193">
        <v>0.09</v>
      </c>
      <c r="S348" s="112">
        <v>476</v>
      </c>
      <c r="T348" s="113">
        <v>506</v>
      </c>
      <c r="U348" s="113">
        <v>526</v>
      </c>
      <c r="V348" s="114">
        <f t="shared" si="106"/>
        <v>0</v>
      </c>
      <c r="W348" s="116"/>
      <c r="X348" s="117"/>
      <c r="Y348" s="118" t="s">
        <v>80</v>
      </c>
      <c r="Z348" s="107" t="str">
        <f>'[2]Tier 1'!V348</f>
        <v>D</v>
      </c>
      <c r="AA348" s="107"/>
      <c r="AB348" s="107"/>
      <c r="AC348" s="107"/>
      <c r="AD348" s="108"/>
      <c r="AE348" s="112">
        <f>'[2]Tier 1'!W348</f>
        <v>1962</v>
      </c>
      <c r="AF348" s="113"/>
      <c r="AG348" s="113">
        <f>'[2]Tier 1'!X348</f>
        <v>1962</v>
      </c>
      <c r="AH348" s="113"/>
      <c r="AI348" s="113">
        <f>'[2]Tier 1'!Y348</f>
        <v>1962</v>
      </c>
      <c r="AJ348" s="113">
        <f t="shared" si="107"/>
        <v>1765.8</v>
      </c>
      <c r="AK348" s="113" t="e">
        <f>VLOOKUP(A348,[1]_ScenarioData!$B$2:$FF$9999,-1,FALSE)</f>
        <v>#N/A</v>
      </c>
      <c r="AL348" s="114" t="e">
        <f t="shared" si="108"/>
        <v>#N/A</v>
      </c>
      <c r="AM348" s="112">
        <f t="shared" si="125"/>
        <v>476</v>
      </c>
      <c r="AN348" s="119">
        <f t="shared" si="126"/>
        <v>0.24299999999999999</v>
      </c>
      <c r="AO348" s="107" t="str">
        <f t="shared" si="127"/>
        <v>OK</v>
      </c>
      <c r="AP348" s="113">
        <f t="shared" si="128"/>
        <v>506</v>
      </c>
      <c r="AQ348" s="119">
        <f t="shared" si="129"/>
        <v>0.25800000000000001</v>
      </c>
      <c r="AR348" s="107" t="str">
        <f t="shared" si="130"/>
        <v>OK</v>
      </c>
      <c r="AS348" s="113">
        <f t="shared" si="131"/>
        <v>526</v>
      </c>
      <c r="AT348" s="119">
        <f t="shared" si="132"/>
        <v>0.26800000000000002</v>
      </c>
      <c r="AU348" s="120" t="str">
        <f t="shared" si="133"/>
        <v>OK</v>
      </c>
      <c r="AV348" s="113">
        <f t="shared" si="109"/>
        <v>0</v>
      </c>
      <c r="AW348" s="119" t="e">
        <f t="shared" si="110"/>
        <v>#N/A</v>
      </c>
      <c r="AX348" s="121" t="e">
        <f t="shared" si="111"/>
        <v>#N/A</v>
      </c>
      <c r="AY348" s="106"/>
      <c r="AZ348" s="107"/>
      <c r="BA348" s="111">
        <f t="shared" si="112"/>
        <v>0</v>
      </c>
      <c r="BB348" s="122">
        <f t="shared" si="113"/>
        <v>1</v>
      </c>
      <c r="BC348" s="123" t="e">
        <f>SUMIF(#REF!,#REF!, BB38:BB351)</f>
        <v>#REF!</v>
      </c>
      <c r="BD348" s="123">
        <f t="shared" si="114"/>
        <v>1</v>
      </c>
      <c r="BE348" s="123" t="e">
        <f>SUMIF(#REF!,#REF!, BD38:BD351)</f>
        <v>#REF!</v>
      </c>
      <c r="BF348" s="123">
        <f t="shared" si="115"/>
        <v>0</v>
      </c>
      <c r="BG348" s="123" t="e">
        <f>SUMIF(#REF!,#REF!, BF38:BF351)</f>
        <v>#REF!</v>
      </c>
      <c r="BH348" s="123" t="e">
        <f t="shared" si="116"/>
        <v>#N/A</v>
      </c>
      <c r="BI348" s="124">
        <f t="shared" ref="BI348" si="141">SUMIF(B38:B351, B348, BH38:BH351)</f>
        <v>0</v>
      </c>
      <c r="BJ348" s="125"/>
      <c r="BK348" s="99"/>
      <c r="BL348" s="100"/>
      <c r="BM348" s="100"/>
      <c r="BN348" s="100"/>
      <c r="BO348" s="100"/>
      <c r="BP348" s="100"/>
      <c r="BQ348" s="100"/>
      <c r="BR348" s="100"/>
      <c r="BS348" s="100"/>
      <c r="BT348" s="100"/>
      <c r="BU348" s="100"/>
      <c r="BV348" s="100"/>
      <c r="BW348" s="100"/>
      <c r="BX348" s="100"/>
      <c r="BY348" s="100"/>
      <c r="BZ348" s="100"/>
      <c r="CA348" s="100"/>
      <c r="CB348" s="100"/>
      <c r="CC348" s="100"/>
      <c r="CD348" s="101"/>
    </row>
    <row r="349" spans="1:82" x14ac:dyDescent="0.25">
      <c r="A349" s="75" t="s">
        <v>651</v>
      </c>
      <c r="B349" s="76"/>
      <c r="C349" s="77" t="s">
        <v>635</v>
      </c>
      <c r="D349" s="77" t="s">
        <v>115</v>
      </c>
      <c r="E349" s="78" t="s">
        <v>652</v>
      </c>
      <c r="F349" s="79" t="s">
        <v>104</v>
      </c>
      <c r="G349" s="80"/>
      <c r="H349" s="81" t="s">
        <v>104</v>
      </c>
      <c r="I349" s="79" t="s">
        <v>5</v>
      </c>
      <c r="J349" s="80" t="s">
        <v>5</v>
      </c>
      <c r="K349" s="82"/>
      <c r="L349" s="83"/>
      <c r="M349" s="84"/>
      <c r="N349" s="85">
        <v>5294</v>
      </c>
      <c r="O349" s="86">
        <v>5618</v>
      </c>
      <c r="P349" s="86">
        <v>5845</v>
      </c>
      <c r="Q349" s="87"/>
      <c r="R349" s="192">
        <v>0.09</v>
      </c>
      <c r="S349" s="85">
        <v>476</v>
      </c>
      <c r="T349" s="86">
        <v>506</v>
      </c>
      <c r="U349" s="86">
        <v>526</v>
      </c>
      <c r="V349" s="87">
        <f t="shared" si="106"/>
        <v>0</v>
      </c>
      <c r="W349" s="89"/>
      <c r="X349" s="90"/>
      <c r="Y349" s="91" t="s">
        <v>80</v>
      </c>
      <c r="Z349" s="80" t="str">
        <f>'[2]Tier 1'!V349</f>
        <v>D</v>
      </c>
      <c r="AA349" s="80"/>
      <c r="AB349" s="80"/>
      <c r="AC349" s="80"/>
      <c r="AD349" s="81"/>
      <c r="AE349" s="85">
        <f>'[2]Tier 1'!W349</f>
        <v>1962</v>
      </c>
      <c r="AF349" s="86"/>
      <c r="AG349" s="86">
        <f>'[2]Tier 1'!X349</f>
        <v>1962</v>
      </c>
      <c r="AH349" s="86"/>
      <c r="AI349" s="86">
        <f>'[2]Tier 1'!Y349</f>
        <v>1962</v>
      </c>
      <c r="AJ349" s="86">
        <f t="shared" si="107"/>
        <v>1765.8</v>
      </c>
      <c r="AK349" s="86" t="e" vm="1">
        <f>VLOOKUP(A349,[1]_ScenarioData!$B$2:$FF$9999,-1,FALSE)</f>
        <v>#VALUE!</v>
      </c>
      <c r="AL349" s="87" t="e" vm="2">
        <f t="shared" si="108"/>
        <v>#VALUE!</v>
      </c>
      <c r="AM349" s="85">
        <f t="shared" si="125"/>
        <v>476</v>
      </c>
      <c r="AN349" s="92">
        <f t="shared" si="126"/>
        <v>0.24299999999999999</v>
      </c>
      <c r="AO349" s="80" t="str">
        <f t="shared" si="127"/>
        <v>OK</v>
      </c>
      <c r="AP349" s="86">
        <f t="shared" si="128"/>
        <v>506</v>
      </c>
      <c r="AQ349" s="92">
        <f t="shared" si="129"/>
        <v>0.25800000000000001</v>
      </c>
      <c r="AR349" s="80" t="str">
        <f t="shared" si="130"/>
        <v>OK</v>
      </c>
      <c r="AS349" s="86">
        <f t="shared" si="131"/>
        <v>526</v>
      </c>
      <c r="AT349" s="92">
        <f t="shared" si="132"/>
        <v>0.26800000000000002</v>
      </c>
      <c r="AU349" s="93" t="str">
        <f t="shared" si="133"/>
        <v>OK</v>
      </c>
      <c r="AV349" s="86">
        <f t="shared" si="109"/>
        <v>0</v>
      </c>
      <c r="AW349" s="92" t="e" vm="2">
        <f t="shared" si="110"/>
        <v>#VALUE!</v>
      </c>
      <c r="AX349" s="94" t="e" vm="2">
        <f t="shared" si="111"/>
        <v>#VALUE!</v>
      </c>
      <c r="AY349" s="79"/>
      <c r="AZ349" s="80"/>
      <c r="BA349" s="84">
        <f t="shared" si="112"/>
        <v>0</v>
      </c>
      <c r="BB349" s="95">
        <f t="shared" si="113"/>
        <v>1</v>
      </c>
      <c r="BC349" s="96" t="e">
        <f>SUMIF(#REF!,#REF!, BB40:BB353)</f>
        <v>#REF!</v>
      </c>
      <c r="BD349" s="96">
        <f t="shared" si="114"/>
        <v>1</v>
      </c>
      <c r="BE349" s="96" t="e">
        <f>SUMIF(#REF!,#REF!, BD40:BD353)</f>
        <v>#REF!</v>
      </c>
      <c r="BF349" s="96">
        <f t="shared" si="115"/>
        <v>0</v>
      </c>
      <c r="BG349" s="96" t="e">
        <f>SUMIF(#REF!,#REF!, BF40:BF353)</f>
        <v>#REF!</v>
      </c>
      <c r="BH349" s="96" t="e" vm="2">
        <f t="shared" si="116"/>
        <v>#VALUE!</v>
      </c>
      <c r="BI349" s="97">
        <f t="shared" ref="BI349" si="142">SUMIF(B40:B353, B349, BH40:BH353)</f>
        <v>0</v>
      </c>
      <c r="BJ349" s="98"/>
      <c r="BK349" s="99"/>
      <c r="BL349" s="100"/>
      <c r="BM349" s="100"/>
      <c r="BN349" s="100"/>
      <c r="BO349" s="100"/>
      <c r="BP349" s="100"/>
      <c r="BQ349" s="100"/>
      <c r="BR349" s="100"/>
      <c r="BS349" s="100"/>
      <c r="BT349" s="100"/>
      <c r="BU349" s="100"/>
      <c r="BV349" s="100"/>
      <c r="BW349" s="100"/>
      <c r="BX349" s="100"/>
      <c r="BY349" s="100"/>
      <c r="BZ349" s="100"/>
      <c r="CA349" s="100"/>
      <c r="CB349" s="100"/>
      <c r="CC349" s="100"/>
      <c r="CD349" s="101"/>
    </row>
    <row r="350" spans="1:82" x14ac:dyDescent="0.25">
      <c r="A350" s="102" t="s">
        <v>653</v>
      </c>
      <c r="B350" s="103"/>
      <c r="C350" s="104" t="s">
        <v>635</v>
      </c>
      <c r="D350" s="104" t="s">
        <v>652</v>
      </c>
      <c r="E350" s="105" t="s">
        <v>654</v>
      </c>
      <c r="F350" s="106" t="s">
        <v>104</v>
      </c>
      <c r="G350" s="107"/>
      <c r="H350" s="108" t="s">
        <v>104</v>
      </c>
      <c r="I350" s="106" t="s">
        <v>5</v>
      </c>
      <c r="J350" s="107" t="s">
        <v>5</v>
      </c>
      <c r="K350" s="109"/>
      <c r="L350" s="110"/>
      <c r="M350" s="111"/>
      <c r="N350" s="112">
        <v>5294</v>
      </c>
      <c r="O350" s="113">
        <v>5618</v>
      </c>
      <c r="P350" s="113">
        <v>5845</v>
      </c>
      <c r="Q350" s="114"/>
      <c r="R350" s="193">
        <v>0.09</v>
      </c>
      <c r="S350" s="112">
        <v>476</v>
      </c>
      <c r="T350" s="113">
        <v>506</v>
      </c>
      <c r="U350" s="113">
        <v>526</v>
      </c>
      <c r="V350" s="114">
        <f t="shared" si="106"/>
        <v>0</v>
      </c>
      <c r="W350" s="116"/>
      <c r="X350" s="117"/>
      <c r="Y350" s="118" t="s">
        <v>80</v>
      </c>
      <c r="Z350" s="107" t="str">
        <f>'[2]Tier 1'!V350</f>
        <v>D</v>
      </c>
      <c r="AA350" s="107"/>
      <c r="AB350" s="107"/>
      <c r="AC350" s="107"/>
      <c r="AD350" s="108"/>
      <c r="AE350" s="112">
        <f>'[2]Tier 1'!W350</f>
        <v>1962</v>
      </c>
      <c r="AF350" s="113"/>
      <c r="AG350" s="113">
        <f>'[2]Tier 1'!X350</f>
        <v>1962</v>
      </c>
      <c r="AH350" s="113"/>
      <c r="AI350" s="113">
        <f>'[2]Tier 1'!Y350</f>
        <v>1962</v>
      </c>
      <c r="AJ350" s="113">
        <f t="shared" si="107"/>
        <v>1765.8</v>
      </c>
      <c r="AK350" s="113" t="e" vm="1">
        <f>VLOOKUP(A350,[1]_ScenarioData!$B$2:$FF$9999,-1,FALSE)</f>
        <v>#VALUE!</v>
      </c>
      <c r="AL350" s="114" t="e" vm="2">
        <f t="shared" si="108"/>
        <v>#VALUE!</v>
      </c>
      <c r="AM350" s="112">
        <f t="shared" si="125"/>
        <v>476</v>
      </c>
      <c r="AN350" s="119">
        <f t="shared" si="126"/>
        <v>0.24299999999999999</v>
      </c>
      <c r="AO350" s="107" t="str">
        <f t="shared" si="127"/>
        <v>OK</v>
      </c>
      <c r="AP350" s="113">
        <f t="shared" si="128"/>
        <v>506</v>
      </c>
      <c r="AQ350" s="119">
        <f t="shared" si="129"/>
        <v>0.25800000000000001</v>
      </c>
      <c r="AR350" s="107" t="str">
        <f t="shared" si="130"/>
        <v>OK</v>
      </c>
      <c r="AS350" s="113">
        <f t="shared" si="131"/>
        <v>526</v>
      </c>
      <c r="AT350" s="119">
        <f t="shared" si="132"/>
        <v>0.26800000000000002</v>
      </c>
      <c r="AU350" s="120" t="str">
        <f t="shared" si="133"/>
        <v>OK</v>
      </c>
      <c r="AV350" s="113">
        <f t="shared" si="109"/>
        <v>0</v>
      </c>
      <c r="AW350" s="119" t="e" vm="2">
        <f t="shared" si="110"/>
        <v>#VALUE!</v>
      </c>
      <c r="AX350" s="121" t="e" vm="2">
        <f t="shared" si="111"/>
        <v>#VALUE!</v>
      </c>
      <c r="AY350" s="106"/>
      <c r="AZ350" s="107"/>
      <c r="BA350" s="111">
        <f t="shared" si="112"/>
        <v>0</v>
      </c>
      <c r="BB350" s="122">
        <f t="shared" si="113"/>
        <v>1</v>
      </c>
      <c r="BC350" s="123" t="e">
        <f>SUMIF(#REF!,#REF!, BB40:BB353)</f>
        <v>#REF!</v>
      </c>
      <c r="BD350" s="123">
        <f t="shared" si="114"/>
        <v>1</v>
      </c>
      <c r="BE350" s="123" t="e">
        <f>SUMIF(#REF!,#REF!, BD40:BD353)</f>
        <v>#REF!</v>
      </c>
      <c r="BF350" s="123">
        <f t="shared" si="115"/>
        <v>0</v>
      </c>
      <c r="BG350" s="123" t="e">
        <f>SUMIF(#REF!,#REF!, BF40:BF353)</f>
        <v>#REF!</v>
      </c>
      <c r="BH350" s="123" t="e" vm="2">
        <f t="shared" si="116"/>
        <v>#VALUE!</v>
      </c>
      <c r="BI350" s="124">
        <f t="shared" ref="BI350" si="143">SUMIF(B40:B353, B350, BH40:BH353)</f>
        <v>0</v>
      </c>
      <c r="BJ350" s="125"/>
      <c r="BK350" s="99"/>
      <c r="BL350" s="100"/>
      <c r="BM350" s="100"/>
      <c r="BN350" s="100"/>
      <c r="BO350" s="100"/>
      <c r="BP350" s="100"/>
      <c r="BQ350" s="100"/>
      <c r="BR350" s="100"/>
      <c r="BS350" s="100"/>
      <c r="BT350" s="100"/>
      <c r="BU350" s="100"/>
      <c r="BV350" s="100"/>
      <c r="BW350" s="100"/>
      <c r="BX350" s="100"/>
      <c r="BY350" s="100"/>
      <c r="BZ350" s="100"/>
      <c r="CA350" s="100"/>
      <c r="CB350" s="100"/>
      <c r="CC350" s="100"/>
      <c r="CD350" s="101"/>
    </row>
    <row r="351" spans="1:82" x14ac:dyDescent="0.25">
      <c r="A351" s="75" t="s">
        <v>655</v>
      </c>
      <c r="B351" s="76"/>
      <c r="C351" s="77" t="s">
        <v>656</v>
      </c>
      <c r="D351" s="77" t="s">
        <v>494</v>
      </c>
      <c r="E351" s="78" t="s">
        <v>635</v>
      </c>
      <c r="F351" s="79" t="s">
        <v>104</v>
      </c>
      <c r="G351" s="80"/>
      <c r="H351" s="81" t="s">
        <v>104</v>
      </c>
      <c r="I351" s="79" t="s">
        <v>5</v>
      </c>
      <c r="J351" s="80" t="s">
        <v>5</v>
      </c>
      <c r="K351" s="82"/>
      <c r="L351" s="83"/>
      <c r="M351" s="84"/>
      <c r="N351" s="85">
        <v>4314</v>
      </c>
      <c r="O351" s="86">
        <v>4578</v>
      </c>
      <c r="P351" s="86">
        <v>4763</v>
      </c>
      <c r="Q351" s="87"/>
      <c r="R351" s="192">
        <v>0.09</v>
      </c>
      <c r="S351" s="85">
        <v>388</v>
      </c>
      <c r="T351" s="86">
        <v>412</v>
      </c>
      <c r="U351" s="86">
        <v>429</v>
      </c>
      <c r="V351" s="87">
        <f t="shared" si="106"/>
        <v>0</v>
      </c>
      <c r="W351" s="89"/>
      <c r="X351" s="90"/>
      <c r="Y351" s="91" t="s">
        <v>80</v>
      </c>
      <c r="Z351" s="80" t="str">
        <f>'[2]Tier 1'!V351</f>
        <v>D</v>
      </c>
      <c r="AA351" s="80"/>
      <c r="AB351" s="80"/>
      <c r="AC351" s="80"/>
      <c r="AD351" s="81"/>
      <c r="AE351" s="85">
        <f>'[2]Tier 1'!W351</f>
        <v>1962</v>
      </c>
      <c r="AF351" s="86"/>
      <c r="AG351" s="86">
        <f>'[2]Tier 1'!X351</f>
        <v>1962</v>
      </c>
      <c r="AH351" s="86"/>
      <c r="AI351" s="86">
        <f>'[2]Tier 1'!Y351</f>
        <v>1962</v>
      </c>
      <c r="AJ351" s="86">
        <f t="shared" si="107"/>
        <v>1765.8</v>
      </c>
      <c r="AK351" s="86" t="e" vm="1">
        <f>VLOOKUP(A351,[1]_ScenarioData!$B$2:$FF$9999,-1,FALSE)</f>
        <v>#VALUE!</v>
      </c>
      <c r="AL351" s="87" t="e" vm="2">
        <f t="shared" si="108"/>
        <v>#VALUE!</v>
      </c>
      <c r="AM351" s="85">
        <f t="shared" si="125"/>
        <v>388</v>
      </c>
      <c r="AN351" s="92">
        <f t="shared" si="126"/>
        <v>0.19800000000000001</v>
      </c>
      <c r="AO351" s="80" t="str">
        <f t="shared" si="127"/>
        <v>OK</v>
      </c>
      <c r="AP351" s="86">
        <f t="shared" si="128"/>
        <v>412</v>
      </c>
      <c r="AQ351" s="92">
        <f t="shared" si="129"/>
        <v>0.21</v>
      </c>
      <c r="AR351" s="80" t="str">
        <f t="shared" si="130"/>
        <v>OK</v>
      </c>
      <c r="AS351" s="86">
        <f t="shared" si="131"/>
        <v>429</v>
      </c>
      <c r="AT351" s="92">
        <f t="shared" si="132"/>
        <v>0.219</v>
      </c>
      <c r="AU351" s="93" t="str">
        <f t="shared" si="133"/>
        <v>OK</v>
      </c>
      <c r="AV351" s="86">
        <f t="shared" si="109"/>
        <v>0</v>
      </c>
      <c r="AW351" s="92" t="e" vm="2">
        <f t="shared" si="110"/>
        <v>#VALUE!</v>
      </c>
      <c r="AX351" s="94" t="e" vm="2">
        <f t="shared" si="111"/>
        <v>#VALUE!</v>
      </c>
      <c r="AY351" s="79"/>
      <c r="AZ351" s="80"/>
      <c r="BA351" s="84">
        <f t="shared" si="112"/>
        <v>0</v>
      </c>
      <c r="BB351" s="95">
        <f t="shared" si="113"/>
        <v>1</v>
      </c>
      <c r="BC351" s="96" t="e">
        <f>SUMIF(#REF!,#REF!, BB42:BB355)</f>
        <v>#REF!</v>
      </c>
      <c r="BD351" s="96">
        <f t="shared" si="114"/>
        <v>1</v>
      </c>
      <c r="BE351" s="96" t="e">
        <f>SUMIF(#REF!,#REF!, BD42:BD355)</f>
        <v>#REF!</v>
      </c>
      <c r="BF351" s="96">
        <f t="shared" si="115"/>
        <v>0</v>
      </c>
      <c r="BG351" s="96" t="e">
        <f>SUMIF(#REF!,#REF!, BF42:BF355)</f>
        <v>#REF!</v>
      </c>
      <c r="BH351" s="96" t="e" vm="2">
        <f t="shared" si="116"/>
        <v>#VALUE!</v>
      </c>
      <c r="BI351" s="97">
        <f t="shared" ref="BI351" si="144">SUMIF(B42:B355, B351, BH42:BH355)</f>
        <v>0</v>
      </c>
      <c r="BJ351" s="98"/>
      <c r="BK351" s="99"/>
      <c r="BL351" s="100"/>
      <c r="BM351" s="100"/>
      <c r="BN351" s="100"/>
      <c r="BO351" s="100"/>
      <c r="BP351" s="100"/>
      <c r="BQ351" s="100"/>
      <c r="BR351" s="100"/>
      <c r="BS351" s="100"/>
      <c r="BT351" s="100"/>
      <c r="BU351" s="100"/>
      <c r="BV351" s="100"/>
      <c r="BW351" s="100"/>
      <c r="BX351" s="100"/>
      <c r="BY351" s="100"/>
      <c r="BZ351" s="100"/>
      <c r="CA351" s="100"/>
      <c r="CB351" s="100"/>
      <c r="CC351" s="100"/>
      <c r="CD351" s="101"/>
    </row>
    <row r="352" spans="1:82" hidden="1" x14ac:dyDescent="0.25">
      <c r="A352" s="102" t="s">
        <v>657</v>
      </c>
      <c r="B352" s="103"/>
      <c r="C352" s="104" t="s">
        <v>658</v>
      </c>
      <c r="D352" s="104" t="s">
        <v>635</v>
      </c>
      <c r="E352" s="105" t="s">
        <v>111</v>
      </c>
      <c r="F352" s="106" t="s">
        <v>104</v>
      </c>
      <c r="G352" s="107"/>
      <c r="H352" s="108" t="s">
        <v>104</v>
      </c>
      <c r="I352" s="106" t="s">
        <v>5</v>
      </c>
      <c r="J352" s="107" t="s">
        <v>5</v>
      </c>
      <c r="K352" s="109"/>
      <c r="L352" s="110"/>
      <c r="M352" s="111"/>
      <c r="N352" s="112" t="e">
        <v>#DIV/0!</v>
      </c>
      <c r="O352" s="113">
        <v>0</v>
      </c>
      <c r="P352" s="113" t="e">
        <v>#DIV/0!</v>
      </c>
      <c r="Q352" s="114"/>
      <c r="R352" s="193">
        <v>0.09</v>
      </c>
      <c r="S352" s="112" t="e">
        <v>#DIV/0!</v>
      </c>
      <c r="T352" s="113">
        <v>0</v>
      </c>
      <c r="U352" s="113" t="e">
        <v>#DIV/0!</v>
      </c>
      <c r="V352" s="114">
        <f t="shared" si="106"/>
        <v>0</v>
      </c>
      <c r="W352" s="116"/>
      <c r="X352" s="117"/>
      <c r="Y352" s="118" t="s">
        <v>80</v>
      </c>
      <c r="Z352" s="107" t="str">
        <f>'[2]Tier 1'!V352</f>
        <v>D</v>
      </c>
      <c r="AA352" s="107"/>
      <c r="AB352" s="107"/>
      <c r="AC352" s="107"/>
      <c r="AD352" s="108"/>
      <c r="AE352" s="112">
        <f>'[2]Tier 1'!W352</f>
        <v>1962</v>
      </c>
      <c r="AF352" s="113"/>
      <c r="AG352" s="113">
        <f>'[2]Tier 1'!X352</f>
        <v>1962</v>
      </c>
      <c r="AH352" s="113"/>
      <c r="AI352" s="113">
        <f>'[2]Tier 1'!Y352</f>
        <v>1962</v>
      </c>
      <c r="AJ352" s="113">
        <f t="shared" si="107"/>
        <v>1765.8</v>
      </c>
      <c r="AK352" s="113" t="e" vm="1">
        <f>VLOOKUP(A352,[1]_ScenarioData!$B$2:$FF$9999,-1,FALSE)</f>
        <v>#VALUE!</v>
      </c>
      <c r="AL352" s="114" t="e" vm="2">
        <f t="shared" si="108"/>
        <v>#VALUE!</v>
      </c>
      <c r="AM352" s="112" t="e">
        <f t="shared" si="125"/>
        <v>#DIV/0!</v>
      </c>
      <c r="AN352" s="119" t="e">
        <f t="shared" si="126"/>
        <v>#DIV/0!</v>
      </c>
      <c r="AO352" s="107" t="str">
        <f t="shared" si="127"/>
        <v>OK</v>
      </c>
      <c r="AP352" s="113">
        <f t="shared" si="128"/>
        <v>0</v>
      </c>
      <c r="AQ352" s="119">
        <f t="shared" si="129"/>
        <v>0</v>
      </c>
      <c r="AR352" s="107" t="str">
        <f t="shared" si="130"/>
        <v>OK</v>
      </c>
      <c r="AS352" s="113" t="e">
        <f t="shared" si="131"/>
        <v>#DIV/0!</v>
      </c>
      <c r="AT352" s="119" t="e">
        <f t="shared" si="132"/>
        <v>#DIV/0!</v>
      </c>
      <c r="AU352" s="120" t="str">
        <f t="shared" si="133"/>
        <v>OK</v>
      </c>
      <c r="AV352" s="113">
        <f t="shared" si="109"/>
        <v>0</v>
      </c>
      <c r="AW352" s="119" t="e" vm="2">
        <f t="shared" si="110"/>
        <v>#VALUE!</v>
      </c>
      <c r="AX352" s="121" t="e" vm="2">
        <f t="shared" si="111"/>
        <v>#VALUE!</v>
      </c>
      <c r="AY352" s="106"/>
      <c r="AZ352" s="107"/>
      <c r="BA352" s="111">
        <f t="shared" si="112"/>
        <v>0</v>
      </c>
      <c r="BB352" s="122" t="e">
        <f t="shared" si="113"/>
        <v>#DIV/0!</v>
      </c>
      <c r="BC352" s="123" t="e">
        <f>SUMIF(#REF!,#REF!, BB42:BB355)</f>
        <v>#REF!</v>
      </c>
      <c r="BD352" s="123">
        <f t="shared" si="114"/>
        <v>0</v>
      </c>
      <c r="BE352" s="123" t="e">
        <f>SUMIF(#REF!,#REF!, BD42:BD355)</f>
        <v>#REF!</v>
      </c>
      <c r="BF352" s="123" t="e">
        <f t="shared" si="115"/>
        <v>#DIV/0!</v>
      </c>
      <c r="BG352" s="123" t="e">
        <f>SUMIF(#REF!,#REF!, BF42:BF355)</f>
        <v>#REF!</v>
      </c>
      <c r="BH352" s="123" t="e" vm="2">
        <f t="shared" si="116"/>
        <v>#VALUE!</v>
      </c>
      <c r="BI352" s="124">
        <f t="shared" ref="BI352" si="145">SUMIF(B42:B355, B352, BH42:BH355)</f>
        <v>0</v>
      </c>
      <c r="BJ352" s="125"/>
      <c r="BK352" s="99"/>
      <c r="BL352" s="100"/>
      <c r="BM352" s="100"/>
      <c r="BN352" s="100"/>
      <c r="BO352" s="100"/>
      <c r="BP352" s="100"/>
      <c r="BQ352" s="100"/>
      <c r="BR352" s="100"/>
      <c r="BS352" s="100"/>
      <c r="BT352" s="100"/>
      <c r="BU352" s="100"/>
      <c r="BV352" s="100"/>
      <c r="BW352" s="100"/>
      <c r="BX352" s="100"/>
      <c r="BY352" s="100"/>
      <c r="BZ352" s="100"/>
      <c r="CA352" s="100"/>
      <c r="CB352" s="100"/>
      <c r="CC352" s="100"/>
      <c r="CD352" s="101"/>
    </row>
    <row r="353" spans="1:82" x14ac:dyDescent="0.25">
      <c r="A353" s="75" t="s">
        <v>659</v>
      </c>
      <c r="B353" s="76"/>
      <c r="C353" s="77" t="s">
        <v>660</v>
      </c>
      <c r="D353" s="77" t="s">
        <v>130</v>
      </c>
      <c r="E353" s="78" t="s">
        <v>273</v>
      </c>
      <c r="F353" s="79" t="s">
        <v>104</v>
      </c>
      <c r="G353" s="80"/>
      <c r="H353" s="81" t="s">
        <v>104</v>
      </c>
      <c r="I353" s="79" t="s">
        <v>5</v>
      </c>
      <c r="J353" s="80" t="s">
        <v>5</v>
      </c>
      <c r="K353" s="82"/>
      <c r="L353" s="83"/>
      <c r="M353" s="84"/>
      <c r="N353" s="85">
        <v>1375</v>
      </c>
      <c r="O353" s="86">
        <v>1520</v>
      </c>
      <c r="P353" s="86">
        <v>1617</v>
      </c>
      <c r="Q353" s="87"/>
      <c r="R353" s="192">
        <v>0.09</v>
      </c>
      <c r="S353" s="85">
        <v>124</v>
      </c>
      <c r="T353" s="86">
        <v>137</v>
      </c>
      <c r="U353" s="86">
        <v>145</v>
      </c>
      <c r="V353" s="87">
        <f t="shared" ref="V353" si="146">ROUND(R353*Q353,0)</f>
        <v>0</v>
      </c>
      <c r="W353" s="89"/>
      <c r="X353" s="90"/>
      <c r="Y353" s="91" t="s">
        <v>80</v>
      </c>
      <c r="Z353" s="80" t="str">
        <f>'[2]Tier 1'!V353</f>
        <v>D</v>
      </c>
      <c r="AA353" s="80"/>
      <c r="AB353" s="80"/>
      <c r="AC353" s="80"/>
      <c r="AD353" s="81"/>
      <c r="AE353" s="85">
        <f>'[2]Tier 1'!W353</f>
        <v>1962</v>
      </c>
      <c r="AF353" s="86"/>
      <c r="AG353" s="86">
        <f>'[2]Tier 1'!X353</f>
        <v>1962</v>
      </c>
      <c r="AH353" s="86"/>
      <c r="AI353" s="86">
        <f>'[2]Tier 1'!Y353</f>
        <v>1962</v>
      </c>
      <c r="AJ353" s="86">
        <f t="shared" ref="AJ353" si="147">AI353 * 0.9</f>
        <v>1765.8</v>
      </c>
      <c r="AK353" s="86" t="e">
        <f>VLOOKUP(A353,[1]_ScenarioData!$B$2:$FF$9999,-1,FALSE)</f>
        <v>#N/A</v>
      </c>
      <c r="AL353" s="87" t="e">
        <f t="shared" ref="AL353" si="148">AK353 * 0.9</f>
        <v>#N/A</v>
      </c>
      <c r="AM353" s="85">
        <f t="shared" ref="AM353" si="149">S353+W353</f>
        <v>124</v>
      </c>
      <c r="AN353" s="92">
        <f t="shared" ref="AN353" si="150">IF(AE353&gt;0, ROUND(AM353/AE353,3),0)</f>
        <v>6.3E-2</v>
      </c>
      <c r="AO353" s="80" t="str">
        <f t="shared" ref="AO353" si="151">IF($W353&gt;0,IF(AN353&gt;0.8999,"Study 1", "OK"),"OK")</f>
        <v>OK</v>
      </c>
      <c r="AP353" s="86">
        <f t="shared" ref="AP353" si="152">T353+W353</f>
        <v>137</v>
      </c>
      <c r="AQ353" s="92">
        <f t="shared" ref="AQ353" si="153">IF(AG353&gt;0, ROUND(AP353/AG353,3),0)</f>
        <v>7.0000000000000007E-2</v>
      </c>
      <c r="AR353" s="80" t="str">
        <f t="shared" ref="AR353" si="154">IF($W353&gt;0,IF(AQ353&gt;0.8999,"Study 1", "OK"),"OK")</f>
        <v>OK</v>
      </c>
      <c r="AS353" s="86">
        <f t="shared" ref="AS353" si="155">U353+W353</f>
        <v>145</v>
      </c>
      <c r="AT353" s="92">
        <f t="shared" ref="AT353" si="156">IF(AI353&gt;0, ROUND(AS353/AI353,3),0)</f>
        <v>7.3999999999999996E-2</v>
      </c>
      <c r="AU353" s="93" t="str">
        <f t="shared" ref="AU353" si="157">IF($W353&gt;0,IF(AT353&gt;0.8999,"Study 1", "OK"),"OK")</f>
        <v>OK</v>
      </c>
      <c r="AV353" s="86">
        <f t="shared" ref="AV353" si="158">V353+W353</f>
        <v>0</v>
      </c>
      <c r="AW353" s="92" t="e">
        <f t="shared" ref="AW353" si="159">IF(AK353&gt;0, ROUND(AV353/AK353,3),0)</f>
        <v>#N/A</v>
      </c>
      <c r="AX353" s="94" t="e">
        <f t="shared" ref="AX353" si="160">IF(AND(V353=0, AV353&gt;0), "DATA1", IF(OR(AV353&gt;AL353,BI353&gt;0), IF(Y353="CONC. (ART-PLAN)", "STUDY 1", "STUDY 2"), "OK"))</f>
        <v>#N/A</v>
      </c>
      <c r="AY353" s="79"/>
      <c r="AZ353" s="80"/>
      <c r="BA353" s="84">
        <f t="shared" ref="BA353" si="161">IF(AG353&gt;0, X353/AG353, 0)</f>
        <v>0</v>
      </c>
      <c r="BB353" s="95">
        <f t="shared" ref="BB353" si="162">IF(AM353&gt;AF353,1,0)</f>
        <v>1</v>
      </c>
      <c r="BC353" s="96" t="e">
        <f>SUMIF(#REF!,#REF!, BB44:BB357)</f>
        <v>#REF!</v>
      </c>
      <c r="BD353" s="96">
        <f t="shared" ref="BD353" si="163">IF(AP353&gt;AH353,1,0)</f>
        <v>1</v>
      </c>
      <c r="BE353" s="96" t="e">
        <f>SUMIF(#REF!,#REF!, BD44:BD357)</f>
        <v>#REF!</v>
      </c>
      <c r="BF353" s="96">
        <f t="shared" ref="BF353" si="164">IF(AS353&gt;AJ353,1,0)</f>
        <v>0</v>
      </c>
      <c r="BG353" s="96" t="e">
        <f>SUMIF(#REF!,#REF!, BF44:BF357)</f>
        <v>#REF!</v>
      </c>
      <c r="BH353" s="96" t="e">
        <f t="shared" ref="BH353" si="165">IF(AV353&gt;AL353,1,0)</f>
        <v>#N/A</v>
      </c>
      <c r="BI353" s="97">
        <f t="shared" ref="BI353" si="166">SUMIF(B44:B357, B353, BH44:BH357)</f>
        <v>0</v>
      </c>
      <c r="BJ353" s="98"/>
      <c r="BK353" s="99"/>
      <c r="BL353" s="100"/>
      <c r="BM353" s="100"/>
      <c r="BN353" s="100"/>
      <c r="BO353" s="100"/>
      <c r="BP353" s="100"/>
      <c r="BQ353" s="100"/>
      <c r="BR353" s="100"/>
      <c r="BS353" s="100"/>
      <c r="BT353" s="100"/>
      <c r="BU353" s="100"/>
      <c r="BV353" s="100"/>
      <c r="BW353" s="100"/>
      <c r="BX353" s="100"/>
      <c r="BY353" s="100"/>
      <c r="BZ353" s="100"/>
      <c r="CA353" s="100"/>
      <c r="CB353" s="100"/>
      <c r="CC353" s="100"/>
      <c r="CD353" s="101"/>
    </row>
    <row r="354" spans="1:82" hidden="1" x14ac:dyDescent="0.25">
      <c r="A354" s="102" t="s">
        <v>661</v>
      </c>
      <c r="B354" s="103"/>
      <c r="C354" s="104" t="s">
        <v>662</v>
      </c>
      <c r="D354" s="104" t="s">
        <v>130</v>
      </c>
      <c r="E354" s="105" t="s">
        <v>103</v>
      </c>
      <c r="F354" s="106" t="s">
        <v>104</v>
      </c>
      <c r="G354" s="107"/>
      <c r="H354" s="108" t="s">
        <v>104</v>
      </c>
      <c r="I354" s="106" t="s">
        <v>5</v>
      </c>
      <c r="J354" s="107" t="s">
        <v>5</v>
      </c>
      <c r="K354" s="109"/>
      <c r="L354" s="110"/>
      <c r="M354" s="111"/>
      <c r="N354" s="112" t="e">
        <v>#DIV/0!</v>
      </c>
      <c r="O354" s="113">
        <v>0</v>
      </c>
      <c r="P354" s="113" t="e">
        <v>#DIV/0!</v>
      </c>
      <c r="Q354" s="114"/>
      <c r="R354" s="193">
        <v>0.09</v>
      </c>
      <c r="S354" s="112" t="e">
        <v>#DIV/0!</v>
      </c>
      <c r="T354" s="113">
        <v>0</v>
      </c>
      <c r="U354" s="113" t="e">
        <v>#DIV/0!</v>
      </c>
      <c r="V354" s="114">
        <f t="shared" ref="V354:V378" si="167">ROUND(R354*Q354,0)</f>
        <v>0</v>
      </c>
      <c r="W354" s="116"/>
      <c r="X354" s="117"/>
      <c r="Y354" s="118" t="s">
        <v>80</v>
      </c>
      <c r="Z354" s="107" t="str">
        <f>'[2]Tier 1'!V354</f>
        <v>D</v>
      </c>
      <c r="AA354" s="107"/>
      <c r="AB354" s="107"/>
      <c r="AC354" s="107"/>
      <c r="AD354" s="108"/>
      <c r="AE354" s="112">
        <f>'[2]Tier 1'!W354</f>
        <v>1962</v>
      </c>
      <c r="AF354" s="113"/>
      <c r="AG354" s="113">
        <f>'[2]Tier 1'!X354</f>
        <v>1962</v>
      </c>
      <c r="AH354" s="113"/>
      <c r="AI354" s="113">
        <f>'[2]Tier 1'!Y354</f>
        <v>1962</v>
      </c>
      <c r="AJ354" s="113">
        <f t="shared" ref="AJ354:AJ378" si="168">AI354 * 0.9</f>
        <v>1765.8</v>
      </c>
      <c r="AK354" s="113" t="e" vm="1">
        <f>VLOOKUP(A354,[1]_ScenarioData!$B$2:$FF$9999,-1,FALSE)</f>
        <v>#VALUE!</v>
      </c>
      <c r="AL354" s="114" t="e" vm="2">
        <f t="shared" ref="AL354:AL378" si="169">AK354 * 0.9</f>
        <v>#VALUE!</v>
      </c>
      <c r="AM354" s="112" t="e">
        <f t="shared" ref="AM354:AM378" si="170">S354+W354</f>
        <v>#DIV/0!</v>
      </c>
      <c r="AN354" s="119" t="e">
        <f t="shared" ref="AN354:AN378" si="171">IF(AE354&gt;0, ROUND(AM354/AE354,3),0)</f>
        <v>#DIV/0!</v>
      </c>
      <c r="AO354" s="107" t="str">
        <f t="shared" ref="AO354:AO378" si="172">IF($W354&gt;0,IF(AN354&gt;0.8999,"Study 1", "OK"),"OK")</f>
        <v>OK</v>
      </c>
      <c r="AP354" s="113">
        <f t="shared" ref="AP354:AP378" si="173">T354+W354</f>
        <v>0</v>
      </c>
      <c r="AQ354" s="119">
        <f t="shared" ref="AQ354:AQ378" si="174">IF(AG354&gt;0, ROUND(AP354/AG354,3),0)</f>
        <v>0</v>
      </c>
      <c r="AR354" s="107" t="str">
        <f t="shared" ref="AR354:AR378" si="175">IF($W354&gt;0,IF(AQ354&gt;0.8999,"Study 1", "OK"),"OK")</f>
        <v>OK</v>
      </c>
      <c r="AS354" s="113" t="e">
        <f t="shared" ref="AS354:AS378" si="176">U354+W354</f>
        <v>#DIV/0!</v>
      </c>
      <c r="AT354" s="119" t="e">
        <f t="shared" ref="AT354:AT378" si="177">IF(AI354&gt;0, ROUND(AS354/AI354,3),0)</f>
        <v>#DIV/0!</v>
      </c>
      <c r="AU354" s="120" t="str">
        <f t="shared" ref="AU354:AU378" si="178">IF($W354&gt;0,IF(AT354&gt;0.8999,"Study 1", "OK"),"OK")</f>
        <v>OK</v>
      </c>
      <c r="AV354" s="113">
        <f t="shared" ref="AV354:AV378" si="179">V354+W354</f>
        <v>0</v>
      </c>
      <c r="AW354" s="119" t="e" vm="2">
        <f t="shared" ref="AW354:AW378" si="180">IF(AK354&gt;0, ROUND(AV354/AK354,3),0)</f>
        <v>#VALUE!</v>
      </c>
      <c r="AX354" s="121" t="e" vm="2">
        <f t="shared" ref="AX354:AX378" si="181">IF(AND(V354=0, AV354&gt;0), "DATA1", IF(OR(AV354&gt;AL354,BI354&gt;0), IF(Y354="CONC. (ART-PLAN)", "STUDY 1", "STUDY 2"), "OK"))</f>
        <v>#VALUE!</v>
      </c>
      <c r="AY354" s="106"/>
      <c r="AZ354" s="107"/>
      <c r="BA354" s="111">
        <f t="shared" ref="BA354:BA378" si="182">IF(AG354&gt;0, X354/AG354, 0)</f>
        <v>0</v>
      </c>
      <c r="BB354" s="122" t="e">
        <f t="shared" ref="BB354:BB378" si="183">IF(AM354&gt;AF354,1,0)</f>
        <v>#DIV/0!</v>
      </c>
      <c r="BC354" s="123" t="e">
        <f>SUMIF(#REF!,#REF!, BB44:BB357)</f>
        <v>#REF!</v>
      </c>
      <c r="BD354" s="123">
        <f t="shared" ref="BD354:BD378" si="184">IF(AP354&gt;AH354,1,0)</f>
        <v>0</v>
      </c>
      <c r="BE354" s="123" t="e">
        <f>SUMIF(#REF!,#REF!, BD44:BD357)</f>
        <v>#REF!</v>
      </c>
      <c r="BF354" s="123" t="e">
        <f t="shared" ref="BF354:BF378" si="185">IF(AS354&gt;AJ354,1,0)</f>
        <v>#DIV/0!</v>
      </c>
      <c r="BG354" s="123" t="e">
        <f>SUMIF(#REF!,#REF!, BF44:BF357)</f>
        <v>#REF!</v>
      </c>
      <c r="BH354" s="123" t="e" vm="2">
        <f t="shared" ref="BH354:BH378" si="186">IF(AV354&gt;AL354,1,0)</f>
        <v>#VALUE!</v>
      </c>
      <c r="BI354" s="124">
        <f t="shared" ref="BI354" si="187">SUMIF(B44:B357, B354, BH44:BH357)</f>
        <v>0</v>
      </c>
      <c r="BJ354" s="125"/>
      <c r="BK354" s="99"/>
      <c r="BL354" s="100"/>
      <c r="BM354" s="100"/>
      <c r="BN354" s="100"/>
      <c r="BO354" s="100"/>
      <c r="BP354" s="100"/>
      <c r="BQ354" s="100"/>
      <c r="BR354" s="100"/>
      <c r="BS354" s="100"/>
      <c r="BT354" s="100"/>
      <c r="BU354" s="100"/>
      <c r="BV354" s="100"/>
      <c r="BW354" s="100"/>
      <c r="BX354" s="100"/>
      <c r="BY354" s="100"/>
      <c r="BZ354" s="100"/>
      <c r="CA354" s="100"/>
      <c r="CB354" s="100"/>
      <c r="CC354" s="100"/>
      <c r="CD354" s="101"/>
    </row>
    <row r="355" spans="1:82" x14ac:dyDescent="0.25">
      <c r="A355" s="75" t="s">
        <v>663</v>
      </c>
      <c r="B355" s="76"/>
      <c r="C355" s="77" t="s">
        <v>664</v>
      </c>
      <c r="D355" s="77" t="s">
        <v>103</v>
      </c>
      <c r="E355" s="78" t="s">
        <v>547</v>
      </c>
      <c r="F355" s="79" t="s">
        <v>104</v>
      </c>
      <c r="G355" s="80"/>
      <c r="H355" s="81" t="s">
        <v>104</v>
      </c>
      <c r="I355" s="79" t="s">
        <v>5</v>
      </c>
      <c r="J355" s="80" t="s">
        <v>5</v>
      </c>
      <c r="K355" s="82"/>
      <c r="L355" s="83"/>
      <c r="M355" s="84"/>
      <c r="N355" s="85">
        <v>2980</v>
      </c>
      <c r="O355" s="86">
        <v>3256</v>
      </c>
      <c r="P355" s="86">
        <v>3440</v>
      </c>
      <c r="Q355" s="87"/>
      <c r="R355" s="192">
        <v>0.09</v>
      </c>
      <c r="S355" s="85">
        <v>268</v>
      </c>
      <c r="T355" s="86">
        <v>293</v>
      </c>
      <c r="U355" s="86">
        <v>310</v>
      </c>
      <c r="V355" s="87">
        <f t="shared" si="167"/>
        <v>0</v>
      </c>
      <c r="W355" s="89"/>
      <c r="X355" s="90"/>
      <c r="Y355" s="91" t="s">
        <v>80</v>
      </c>
      <c r="Z355" s="80" t="str">
        <f>'[2]Tier 1'!V355</f>
        <v>D</v>
      </c>
      <c r="AA355" s="80"/>
      <c r="AB355" s="80"/>
      <c r="AC355" s="80"/>
      <c r="AD355" s="81"/>
      <c r="AE355" s="85">
        <f>'[2]Tier 1'!W355</f>
        <v>1962</v>
      </c>
      <c r="AF355" s="86"/>
      <c r="AG355" s="86">
        <f>'[2]Tier 1'!X355</f>
        <v>1962</v>
      </c>
      <c r="AH355" s="86"/>
      <c r="AI355" s="86">
        <f>'[2]Tier 1'!Y355</f>
        <v>1962</v>
      </c>
      <c r="AJ355" s="86">
        <f t="shared" si="168"/>
        <v>1765.8</v>
      </c>
      <c r="AK355" s="86" t="e" vm="1">
        <f>VLOOKUP(A355,[1]_ScenarioData!$B$2:$FF$9999,-1,FALSE)</f>
        <v>#VALUE!</v>
      </c>
      <c r="AL355" s="87" t="e" vm="2">
        <f t="shared" si="169"/>
        <v>#VALUE!</v>
      </c>
      <c r="AM355" s="85">
        <f t="shared" si="170"/>
        <v>268</v>
      </c>
      <c r="AN355" s="92">
        <f t="shared" si="171"/>
        <v>0.13700000000000001</v>
      </c>
      <c r="AO355" s="80" t="str">
        <f t="shared" si="172"/>
        <v>OK</v>
      </c>
      <c r="AP355" s="86">
        <f t="shared" si="173"/>
        <v>293</v>
      </c>
      <c r="AQ355" s="92">
        <f t="shared" si="174"/>
        <v>0.14899999999999999</v>
      </c>
      <c r="AR355" s="80" t="str">
        <f t="shared" si="175"/>
        <v>OK</v>
      </c>
      <c r="AS355" s="86">
        <f t="shared" si="176"/>
        <v>310</v>
      </c>
      <c r="AT355" s="92">
        <f t="shared" si="177"/>
        <v>0.158</v>
      </c>
      <c r="AU355" s="93" t="str">
        <f t="shared" si="178"/>
        <v>OK</v>
      </c>
      <c r="AV355" s="86">
        <f t="shared" si="179"/>
        <v>0</v>
      </c>
      <c r="AW355" s="92" t="e" vm="2">
        <f t="shared" si="180"/>
        <v>#VALUE!</v>
      </c>
      <c r="AX355" s="94" t="e" vm="2">
        <f t="shared" si="181"/>
        <v>#VALUE!</v>
      </c>
      <c r="AY355" s="79"/>
      <c r="AZ355" s="80"/>
      <c r="BA355" s="84">
        <f t="shared" si="182"/>
        <v>0</v>
      </c>
      <c r="BB355" s="95">
        <f t="shared" si="183"/>
        <v>1</v>
      </c>
      <c r="BC355" s="96" t="e">
        <f>SUMIF(#REF!,#REF!, BB46:BB358)</f>
        <v>#REF!</v>
      </c>
      <c r="BD355" s="96">
        <f t="shared" si="184"/>
        <v>1</v>
      </c>
      <c r="BE355" s="96" t="e">
        <f>SUMIF(#REF!,#REF!, BD46:BD358)</f>
        <v>#REF!</v>
      </c>
      <c r="BF355" s="96">
        <f t="shared" si="185"/>
        <v>0</v>
      </c>
      <c r="BG355" s="96" t="e">
        <f>SUMIF(#REF!,#REF!, BF46:BF358)</f>
        <v>#REF!</v>
      </c>
      <c r="BH355" s="96" t="e" vm="2">
        <f t="shared" si="186"/>
        <v>#VALUE!</v>
      </c>
      <c r="BI355" s="97">
        <f>SUMIF(B46:B358, B355, BH46:BH358)</f>
        <v>0</v>
      </c>
      <c r="BJ355" s="98"/>
      <c r="BK355" s="99"/>
      <c r="BL355" s="100"/>
      <c r="BM355" s="100"/>
      <c r="BN355" s="100"/>
      <c r="BO355" s="100"/>
      <c r="BP355" s="100"/>
      <c r="BQ355" s="100"/>
      <c r="BR355" s="100"/>
      <c r="BS355" s="100"/>
      <c r="BT355" s="100"/>
      <c r="BU355" s="100"/>
      <c r="BV355" s="100"/>
      <c r="BW355" s="100"/>
      <c r="BX355" s="100"/>
      <c r="BY355" s="100"/>
      <c r="BZ355" s="100"/>
      <c r="CA355" s="100"/>
      <c r="CB355" s="100"/>
      <c r="CC355" s="100"/>
      <c r="CD355" s="101"/>
    </row>
    <row r="356" spans="1:82" x14ac:dyDescent="0.25">
      <c r="A356" s="102" t="s">
        <v>665</v>
      </c>
      <c r="B356" s="103"/>
      <c r="C356" s="104" t="s">
        <v>664</v>
      </c>
      <c r="D356" s="104" t="s">
        <v>547</v>
      </c>
      <c r="E356" s="105" t="s">
        <v>666</v>
      </c>
      <c r="F356" s="106" t="s">
        <v>104</v>
      </c>
      <c r="G356" s="107"/>
      <c r="H356" s="108" t="s">
        <v>104</v>
      </c>
      <c r="I356" s="106" t="s">
        <v>5</v>
      </c>
      <c r="J356" s="107" t="s">
        <v>5</v>
      </c>
      <c r="K356" s="109"/>
      <c r="L356" s="110"/>
      <c r="M356" s="111"/>
      <c r="N356" s="112">
        <v>2980</v>
      </c>
      <c r="O356" s="113">
        <v>3256</v>
      </c>
      <c r="P356" s="113">
        <v>3440</v>
      </c>
      <c r="Q356" s="114"/>
      <c r="R356" s="193">
        <v>0.09</v>
      </c>
      <c r="S356" s="112">
        <v>268</v>
      </c>
      <c r="T356" s="113">
        <v>293</v>
      </c>
      <c r="U356" s="113">
        <v>310</v>
      </c>
      <c r="V356" s="114">
        <f t="shared" si="167"/>
        <v>0</v>
      </c>
      <c r="W356" s="116"/>
      <c r="X356" s="117"/>
      <c r="Y356" s="118" t="s">
        <v>80</v>
      </c>
      <c r="Z356" s="107" t="str">
        <f>'[2]Tier 1'!V356</f>
        <v>D</v>
      </c>
      <c r="AA356" s="107"/>
      <c r="AB356" s="107"/>
      <c r="AC356" s="107"/>
      <c r="AD356" s="108"/>
      <c r="AE356" s="112">
        <f>'[2]Tier 1'!W356</f>
        <v>1962</v>
      </c>
      <c r="AF356" s="113"/>
      <c r="AG356" s="113">
        <f>'[2]Tier 1'!X356</f>
        <v>1962</v>
      </c>
      <c r="AH356" s="113"/>
      <c r="AI356" s="113">
        <f>'[2]Tier 1'!Y356</f>
        <v>1962</v>
      </c>
      <c r="AJ356" s="113">
        <f t="shared" si="168"/>
        <v>1765.8</v>
      </c>
      <c r="AK356" s="113" t="e" vm="1">
        <f>VLOOKUP(A356,[1]_ScenarioData!$B$2:$FF$9999,-1,FALSE)</f>
        <v>#VALUE!</v>
      </c>
      <c r="AL356" s="114" t="e" vm="2">
        <f t="shared" si="169"/>
        <v>#VALUE!</v>
      </c>
      <c r="AM356" s="112">
        <f t="shared" si="170"/>
        <v>268</v>
      </c>
      <c r="AN356" s="119">
        <f t="shared" si="171"/>
        <v>0.13700000000000001</v>
      </c>
      <c r="AO356" s="107" t="str">
        <f t="shared" si="172"/>
        <v>OK</v>
      </c>
      <c r="AP356" s="113">
        <f t="shared" si="173"/>
        <v>293</v>
      </c>
      <c r="AQ356" s="119">
        <f t="shared" si="174"/>
        <v>0.14899999999999999</v>
      </c>
      <c r="AR356" s="107" t="str">
        <f t="shared" si="175"/>
        <v>OK</v>
      </c>
      <c r="AS356" s="113">
        <f t="shared" si="176"/>
        <v>310</v>
      </c>
      <c r="AT356" s="119">
        <f t="shared" si="177"/>
        <v>0.158</v>
      </c>
      <c r="AU356" s="120" t="str">
        <f t="shared" si="178"/>
        <v>OK</v>
      </c>
      <c r="AV356" s="113">
        <f t="shared" si="179"/>
        <v>0</v>
      </c>
      <c r="AW356" s="119" t="e" vm="2">
        <f t="shared" si="180"/>
        <v>#VALUE!</v>
      </c>
      <c r="AX356" s="121" t="e" vm="2">
        <f t="shared" si="181"/>
        <v>#VALUE!</v>
      </c>
      <c r="AY356" s="106"/>
      <c r="AZ356" s="107"/>
      <c r="BA356" s="111">
        <f t="shared" si="182"/>
        <v>0</v>
      </c>
      <c r="BB356" s="122">
        <f t="shared" si="183"/>
        <v>1</v>
      </c>
      <c r="BC356" s="123" t="e">
        <f>SUMIF(#REF!,#REF!, BB46:BB358)</f>
        <v>#REF!</v>
      </c>
      <c r="BD356" s="123">
        <f t="shared" si="184"/>
        <v>1</v>
      </c>
      <c r="BE356" s="123" t="e">
        <f>SUMIF(#REF!,#REF!, BD46:BD358)</f>
        <v>#REF!</v>
      </c>
      <c r="BF356" s="123">
        <f t="shared" si="185"/>
        <v>0</v>
      </c>
      <c r="BG356" s="123" t="e">
        <f>SUMIF(#REF!,#REF!, BF46:BF358)</f>
        <v>#REF!</v>
      </c>
      <c r="BH356" s="123" t="e" vm="2">
        <f t="shared" si="186"/>
        <v>#VALUE!</v>
      </c>
      <c r="BI356" s="124">
        <f>SUMIF(B46:B358, B356, BH46:BH358)</f>
        <v>0</v>
      </c>
      <c r="BJ356" s="125"/>
      <c r="BK356" s="99"/>
      <c r="BL356" s="100"/>
      <c r="BM356" s="100"/>
      <c r="BN356" s="100"/>
      <c r="BO356" s="100"/>
      <c r="BP356" s="100"/>
      <c r="BQ356" s="100"/>
      <c r="BR356" s="100"/>
      <c r="BS356" s="100"/>
      <c r="BT356" s="100"/>
      <c r="BU356" s="100"/>
      <c r="BV356" s="100"/>
      <c r="BW356" s="100"/>
      <c r="BX356" s="100"/>
      <c r="BY356" s="100"/>
      <c r="BZ356" s="100"/>
      <c r="CA356" s="100"/>
      <c r="CB356" s="100"/>
      <c r="CC356" s="100"/>
      <c r="CD356" s="101"/>
    </row>
    <row r="357" spans="1:82" x14ac:dyDescent="0.25">
      <c r="A357" s="75" t="s">
        <v>667</v>
      </c>
      <c r="B357" s="76"/>
      <c r="C357" s="77" t="s">
        <v>664</v>
      </c>
      <c r="D357" s="77" t="s">
        <v>666</v>
      </c>
      <c r="E357" s="78" t="s">
        <v>668</v>
      </c>
      <c r="F357" s="79" t="s">
        <v>104</v>
      </c>
      <c r="G357" s="80"/>
      <c r="H357" s="81" t="s">
        <v>104</v>
      </c>
      <c r="I357" s="79" t="s">
        <v>5</v>
      </c>
      <c r="J357" s="80" t="s">
        <v>5</v>
      </c>
      <c r="K357" s="82"/>
      <c r="L357" s="83"/>
      <c r="M357" s="84"/>
      <c r="N357" s="85">
        <v>2980</v>
      </c>
      <c r="O357" s="86">
        <v>3256</v>
      </c>
      <c r="P357" s="86">
        <v>3440</v>
      </c>
      <c r="Q357" s="87"/>
      <c r="R357" s="192">
        <v>0.09</v>
      </c>
      <c r="S357" s="85">
        <v>268</v>
      </c>
      <c r="T357" s="86">
        <v>293</v>
      </c>
      <c r="U357" s="86">
        <v>310</v>
      </c>
      <c r="V357" s="87">
        <f t="shared" si="167"/>
        <v>0</v>
      </c>
      <c r="W357" s="89"/>
      <c r="X357" s="90"/>
      <c r="Y357" s="91" t="s">
        <v>80</v>
      </c>
      <c r="Z357" s="80" t="str">
        <f>'[2]Tier 1'!V357</f>
        <v>D</v>
      </c>
      <c r="AA357" s="80"/>
      <c r="AB357" s="80"/>
      <c r="AC357" s="80"/>
      <c r="AD357" s="81"/>
      <c r="AE357" s="85">
        <f>'[2]Tier 1'!W357</f>
        <v>1962</v>
      </c>
      <c r="AF357" s="86"/>
      <c r="AG357" s="86">
        <f>'[2]Tier 1'!X357</f>
        <v>1962</v>
      </c>
      <c r="AH357" s="86"/>
      <c r="AI357" s="86">
        <f>'[2]Tier 1'!Y357</f>
        <v>1962</v>
      </c>
      <c r="AJ357" s="86">
        <f t="shared" si="168"/>
        <v>1765.8</v>
      </c>
      <c r="AK357" s="86" t="e">
        <f>VLOOKUP(A357,[1]_ScenarioData!$B$2:$FF$9999,-1,FALSE)</f>
        <v>#N/A</v>
      </c>
      <c r="AL357" s="87" t="e">
        <f t="shared" si="169"/>
        <v>#N/A</v>
      </c>
      <c r="AM357" s="85">
        <f t="shared" si="170"/>
        <v>268</v>
      </c>
      <c r="AN357" s="92">
        <f t="shared" si="171"/>
        <v>0.13700000000000001</v>
      </c>
      <c r="AO357" s="80" t="str">
        <f t="shared" si="172"/>
        <v>OK</v>
      </c>
      <c r="AP357" s="86">
        <f t="shared" si="173"/>
        <v>293</v>
      </c>
      <c r="AQ357" s="92">
        <f t="shared" si="174"/>
        <v>0.14899999999999999</v>
      </c>
      <c r="AR357" s="80" t="str">
        <f t="shared" si="175"/>
        <v>OK</v>
      </c>
      <c r="AS357" s="86">
        <f t="shared" si="176"/>
        <v>310</v>
      </c>
      <c r="AT357" s="92">
        <f t="shared" si="177"/>
        <v>0.158</v>
      </c>
      <c r="AU357" s="93" t="str">
        <f t="shared" si="178"/>
        <v>OK</v>
      </c>
      <c r="AV357" s="86">
        <f t="shared" si="179"/>
        <v>0</v>
      </c>
      <c r="AW357" s="92" t="e">
        <f t="shared" si="180"/>
        <v>#N/A</v>
      </c>
      <c r="AX357" s="94" t="e">
        <f t="shared" si="181"/>
        <v>#N/A</v>
      </c>
      <c r="AY357" s="79"/>
      <c r="AZ357" s="80"/>
      <c r="BA357" s="84">
        <f t="shared" si="182"/>
        <v>0</v>
      </c>
      <c r="BB357" s="95">
        <f t="shared" si="183"/>
        <v>1</v>
      </c>
      <c r="BC357" s="96" t="e">
        <f>SUMIF(#REF!,#REF!, BB48:BB360)</f>
        <v>#REF!</v>
      </c>
      <c r="BD357" s="96">
        <f t="shared" si="184"/>
        <v>1</v>
      </c>
      <c r="BE357" s="96" t="e">
        <f>SUMIF(#REF!,#REF!, BD48:BD360)</f>
        <v>#REF!</v>
      </c>
      <c r="BF357" s="96">
        <f t="shared" si="185"/>
        <v>0</v>
      </c>
      <c r="BG357" s="96" t="e">
        <f>SUMIF(#REF!,#REF!, BF48:BF360)</f>
        <v>#REF!</v>
      </c>
      <c r="BH357" s="96" t="e">
        <f t="shared" si="186"/>
        <v>#N/A</v>
      </c>
      <c r="BI357" s="97">
        <f>SUMIF(B48:B360, B357, BH48:BH360)</f>
        <v>0</v>
      </c>
      <c r="BJ357" s="98"/>
      <c r="BK357" s="99"/>
      <c r="BL357" s="100"/>
      <c r="BM357" s="100"/>
      <c r="BN357" s="100"/>
      <c r="BO357" s="100"/>
      <c r="BP357" s="100"/>
      <c r="BQ357" s="100"/>
      <c r="BR357" s="100"/>
      <c r="BS357" s="100"/>
      <c r="BT357" s="100"/>
      <c r="BU357" s="100"/>
      <c r="BV357" s="100"/>
      <c r="BW357" s="100"/>
      <c r="BX357" s="100"/>
      <c r="BY357" s="100"/>
      <c r="BZ357" s="100"/>
      <c r="CA357" s="100"/>
      <c r="CB357" s="100"/>
      <c r="CC357" s="100"/>
      <c r="CD357" s="101"/>
    </row>
    <row r="358" spans="1:82" x14ac:dyDescent="0.25">
      <c r="A358" s="102" t="s">
        <v>669</v>
      </c>
      <c r="B358" s="103"/>
      <c r="C358" s="104" t="s">
        <v>664</v>
      </c>
      <c r="D358" s="104" t="s">
        <v>668</v>
      </c>
      <c r="E358" s="105" t="s">
        <v>670</v>
      </c>
      <c r="F358" s="106" t="s">
        <v>104</v>
      </c>
      <c r="G358" s="107"/>
      <c r="H358" s="108" t="s">
        <v>109</v>
      </c>
      <c r="I358" s="106" t="s">
        <v>5</v>
      </c>
      <c r="J358" s="107" t="s">
        <v>5</v>
      </c>
      <c r="K358" s="109"/>
      <c r="L358" s="110"/>
      <c r="M358" s="111"/>
      <c r="N358" s="112">
        <v>2980</v>
      </c>
      <c r="O358" s="113">
        <v>3256</v>
      </c>
      <c r="P358" s="113">
        <v>3440</v>
      </c>
      <c r="Q358" s="114"/>
      <c r="R358" s="193">
        <v>0.09</v>
      </c>
      <c r="S358" s="112">
        <v>268</v>
      </c>
      <c r="T358" s="113">
        <v>293</v>
      </c>
      <c r="U358" s="113">
        <v>310</v>
      </c>
      <c r="V358" s="114">
        <f t="shared" si="167"/>
        <v>0</v>
      </c>
      <c r="W358" s="116"/>
      <c r="X358" s="117"/>
      <c r="Y358" s="118" t="s">
        <v>80</v>
      </c>
      <c r="Z358" s="107" t="str">
        <f>'[2]Tier 1'!V358</f>
        <v>D</v>
      </c>
      <c r="AA358" s="107"/>
      <c r="AB358" s="107"/>
      <c r="AC358" s="107"/>
      <c r="AD358" s="108"/>
      <c r="AE358" s="112">
        <f>'[2]Tier 1'!W358</f>
        <v>1962</v>
      </c>
      <c r="AF358" s="113"/>
      <c r="AG358" s="113">
        <f>'[2]Tier 1'!X358</f>
        <v>1962</v>
      </c>
      <c r="AH358" s="113"/>
      <c r="AI358" s="113">
        <f>'[2]Tier 1'!Y358</f>
        <v>1962</v>
      </c>
      <c r="AJ358" s="113">
        <f t="shared" si="168"/>
        <v>1765.8</v>
      </c>
      <c r="AK358" s="113" t="e">
        <f>VLOOKUP(A358,[1]_ScenarioData!$B$2:$FF$9999,-1,FALSE)</f>
        <v>#N/A</v>
      </c>
      <c r="AL358" s="114" t="e">
        <f t="shared" si="169"/>
        <v>#N/A</v>
      </c>
      <c r="AM358" s="112">
        <f t="shared" si="170"/>
        <v>268</v>
      </c>
      <c r="AN358" s="119">
        <f t="shared" si="171"/>
        <v>0.13700000000000001</v>
      </c>
      <c r="AO358" s="107" t="str">
        <f t="shared" si="172"/>
        <v>OK</v>
      </c>
      <c r="AP358" s="113">
        <f t="shared" si="173"/>
        <v>293</v>
      </c>
      <c r="AQ358" s="119">
        <f t="shared" si="174"/>
        <v>0.14899999999999999</v>
      </c>
      <c r="AR358" s="107" t="str">
        <f t="shared" si="175"/>
        <v>OK</v>
      </c>
      <c r="AS358" s="113">
        <f t="shared" si="176"/>
        <v>310</v>
      </c>
      <c r="AT358" s="119">
        <f t="shared" si="177"/>
        <v>0.158</v>
      </c>
      <c r="AU358" s="120" t="str">
        <f t="shared" si="178"/>
        <v>OK</v>
      </c>
      <c r="AV358" s="113">
        <f t="shared" si="179"/>
        <v>0</v>
      </c>
      <c r="AW358" s="119" t="e">
        <f t="shared" si="180"/>
        <v>#N/A</v>
      </c>
      <c r="AX358" s="121" t="e">
        <f t="shared" si="181"/>
        <v>#N/A</v>
      </c>
      <c r="AY358" s="106"/>
      <c r="AZ358" s="107"/>
      <c r="BA358" s="111">
        <f t="shared" si="182"/>
        <v>0</v>
      </c>
      <c r="BB358" s="122">
        <f t="shared" si="183"/>
        <v>1</v>
      </c>
      <c r="BC358" s="123" t="e">
        <f>SUMIF(#REF!,#REF!, BB47:BB359)</f>
        <v>#REF!</v>
      </c>
      <c r="BD358" s="123">
        <f t="shared" si="184"/>
        <v>1</v>
      </c>
      <c r="BE358" s="123" t="e">
        <f>SUMIF(#REF!,#REF!, BD47:BD359)</f>
        <v>#REF!</v>
      </c>
      <c r="BF358" s="123">
        <f t="shared" si="185"/>
        <v>0</v>
      </c>
      <c r="BG358" s="123" t="e">
        <f>SUMIF(#REF!,#REF!, BF47:BF359)</f>
        <v>#REF!</v>
      </c>
      <c r="BH358" s="123" t="e">
        <f t="shared" si="186"/>
        <v>#N/A</v>
      </c>
      <c r="BI358" s="124">
        <f>SUMIF(B47:B359, B358, BH47:BH359)</f>
        <v>0</v>
      </c>
      <c r="BJ358" s="125"/>
      <c r="BK358" s="99"/>
      <c r="BL358" s="100"/>
      <c r="BM358" s="100"/>
      <c r="BN358" s="100"/>
      <c r="BO358" s="100"/>
      <c r="BP358" s="100"/>
      <c r="BQ358" s="100"/>
      <c r="BR358" s="100"/>
      <c r="BS358" s="100"/>
      <c r="BT358" s="100"/>
      <c r="BU358" s="100"/>
      <c r="BV358" s="100"/>
      <c r="BW358" s="100"/>
      <c r="BX358" s="100"/>
      <c r="BY358" s="100"/>
      <c r="BZ358" s="100"/>
      <c r="CA358" s="100"/>
      <c r="CB358" s="100"/>
      <c r="CC358" s="100"/>
      <c r="CD358" s="101"/>
    </row>
    <row r="359" spans="1:82" x14ac:dyDescent="0.25">
      <c r="A359" s="75" t="s">
        <v>671</v>
      </c>
      <c r="B359" s="76"/>
      <c r="C359" s="77" t="s">
        <v>664</v>
      </c>
      <c r="D359" s="77" t="s">
        <v>670</v>
      </c>
      <c r="E359" s="78" t="s">
        <v>228</v>
      </c>
      <c r="F359" s="79" t="s">
        <v>104</v>
      </c>
      <c r="G359" s="80"/>
      <c r="H359" s="81" t="s">
        <v>118</v>
      </c>
      <c r="I359" s="79" t="s">
        <v>5</v>
      </c>
      <c r="J359" s="80" t="s">
        <v>5</v>
      </c>
      <c r="K359" s="82"/>
      <c r="L359" s="83"/>
      <c r="M359" s="84"/>
      <c r="N359" s="85">
        <v>2980</v>
      </c>
      <c r="O359" s="86">
        <v>3256</v>
      </c>
      <c r="P359" s="86">
        <v>3440</v>
      </c>
      <c r="Q359" s="87"/>
      <c r="R359" s="192">
        <v>0.09</v>
      </c>
      <c r="S359" s="85">
        <v>268</v>
      </c>
      <c r="T359" s="86">
        <v>293</v>
      </c>
      <c r="U359" s="86">
        <v>310</v>
      </c>
      <c r="V359" s="87">
        <f t="shared" si="167"/>
        <v>0</v>
      </c>
      <c r="W359" s="89"/>
      <c r="X359" s="90"/>
      <c r="Y359" s="91" t="s">
        <v>80</v>
      </c>
      <c r="Z359" s="80" t="str">
        <f>'[2]Tier 1'!V359</f>
        <v>D</v>
      </c>
      <c r="AA359" s="80"/>
      <c r="AB359" s="80"/>
      <c r="AC359" s="80"/>
      <c r="AD359" s="81"/>
      <c r="AE359" s="85">
        <f>'[2]Tier 1'!W359</f>
        <v>1962</v>
      </c>
      <c r="AF359" s="86"/>
      <c r="AG359" s="86">
        <f>'[2]Tier 1'!X359</f>
        <v>1962</v>
      </c>
      <c r="AH359" s="86"/>
      <c r="AI359" s="86">
        <f>'[2]Tier 1'!Y359</f>
        <v>1962</v>
      </c>
      <c r="AJ359" s="86">
        <f t="shared" si="168"/>
        <v>1765.8</v>
      </c>
      <c r="AK359" s="86" t="e">
        <f>VLOOKUP(A359,[1]_ScenarioData!$B$2:$FF$9999,-1,FALSE)</f>
        <v>#N/A</v>
      </c>
      <c r="AL359" s="87" t="e">
        <f t="shared" si="169"/>
        <v>#N/A</v>
      </c>
      <c r="AM359" s="85">
        <f t="shared" si="170"/>
        <v>268</v>
      </c>
      <c r="AN359" s="92">
        <f t="shared" si="171"/>
        <v>0.13700000000000001</v>
      </c>
      <c r="AO359" s="80" t="str">
        <f t="shared" si="172"/>
        <v>OK</v>
      </c>
      <c r="AP359" s="86">
        <f t="shared" si="173"/>
        <v>293</v>
      </c>
      <c r="AQ359" s="92">
        <f t="shared" si="174"/>
        <v>0.14899999999999999</v>
      </c>
      <c r="AR359" s="80" t="str">
        <f t="shared" si="175"/>
        <v>OK</v>
      </c>
      <c r="AS359" s="86">
        <f t="shared" si="176"/>
        <v>310</v>
      </c>
      <c r="AT359" s="92">
        <f t="shared" si="177"/>
        <v>0.158</v>
      </c>
      <c r="AU359" s="93" t="str">
        <f t="shared" si="178"/>
        <v>OK</v>
      </c>
      <c r="AV359" s="86">
        <f t="shared" si="179"/>
        <v>0</v>
      </c>
      <c r="AW359" s="92" t="e">
        <f t="shared" si="180"/>
        <v>#N/A</v>
      </c>
      <c r="AX359" s="94" t="e">
        <f t="shared" si="181"/>
        <v>#N/A</v>
      </c>
      <c r="AY359" s="79"/>
      <c r="AZ359" s="80"/>
      <c r="BA359" s="84">
        <f t="shared" si="182"/>
        <v>0</v>
      </c>
      <c r="BB359" s="95">
        <f t="shared" si="183"/>
        <v>1</v>
      </c>
      <c r="BC359" s="96" t="e">
        <f>SUMIF(#REF!,#REF!, BB51:BB363)</f>
        <v>#REF!</v>
      </c>
      <c r="BD359" s="96">
        <f t="shared" si="184"/>
        <v>1</v>
      </c>
      <c r="BE359" s="96" t="e">
        <f>SUMIF(#REF!,#REF!, BD51:BD363)</f>
        <v>#REF!</v>
      </c>
      <c r="BF359" s="96">
        <f t="shared" si="185"/>
        <v>0</v>
      </c>
      <c r="BG359" s="96" t="e">
        <f>SUMIF(#REF!,#REF!, BF51:BF363)</f>
        <v>#REF!</v>
      </c>
      <c r="BH359" s="96" t="e">
        <f t="shared" si="186"/>
        <v>#N/A</v>
      </c>
      <c r="BI359" s="97">
        <f>SUMIF(B51:B363, B359, BH51:BH363)</f>
        <v>0</v>
      </c>
      <c r="BJ359" s="98"/>
      <c r="BK359" s="99"/>
      <c r="BL359" s="100"/>
      <c r="BM359" s="100"/>
      <c r="BN359" s="100"/>
      <c r="BO359" s="100"/>
      <c r="BP359" s="100"/>
      <c r="BQ359" s="100"/>
      <c r="BR359" s="100"/>
      <c r="BS359" s="100"/>
      <c r="BT359" s="100"/>
      <c r="BU359" s="100"/>
      <c r="BV359" s="100"/>
      <c r="BW359" s="100"/>
      <c r="BX359" s="100"/>
      <c r="BY359" s="100"/>
      <c r="BZ359" s="100"/>
      <c r="CA359" s="100"/>
      <c r="CB359" s="100"/>
      <c r="CC359" s="100"/>
      <c r="CD359" s="101"/>
    </row>
    <row r="360" spans="1:82" hidden="1" x14ac:dyDescent="0.25">
      <c r="A360" s="102" t="s">
        <v>672</v>
      </c>
      <c r="B360" s="103"/>
      <c r="C360" s="104" t="s">
        <v>673</v>
      </c>
      <c r="D360" s="104" t="s">
        <v>185</v>
      </c>
      <c r="E360" s="105" t="s">
        <v>427</v>
      </c>
      <c r="F360" s="106" t="s">
        <v>104</v>
      </c>
      <c r="G360" s="107"/>
      <c r="H360" s="108" t="s">
        <v>109</v>
      </c>
      <c r="I360" s="106" t="s">
        <v>5</v>
      </c>
      <c r="J360" s="107" t="s">
        <v>5</v>
      </c>
      <c r="K360" s="109"/>
      <c r="L360" s="110"/>
      <c r="M360" s="111"/>
      <c r="N360" s="112" t="e">
        <v>#DIV/0!</v>
      </c>
      <c r="O360" s="113">
        <v>0</v>
      </c>
      <c r="P360" s="113" t="e">
        <v>#DIV/0!</v>
      </c>
      <c r="Q360" s="114"/>
      <c r="R360" s="193">
        <v>0.09</v>
      </c>
      <c r="S360" s="112" t="e">
        <v>#DIV/0!</v>
      </c>
      <c r="T360" s="113">
        <v>0</v>
      </c>
      <c r="U360" s="113" t="e">
        <v>#DIV/0!</v>
      </c>
      <c r="V360" s="114">
        <f t="shared" si="167"/>
        <v>0</v>
      </c>
      <c r="W360" s="116"/>
      <c r="X360" s="117"/>
      <c r="Y360" s="118" t="s">
        <v>80</v>
      </c>
      <c r="Z360" s="107" t="str">
        <f>'[2]Tier 1'!V360</f>
        <v>D</v>
      </c>
      <c r="AA360" s="107"/>
      <c r="AB360" s="107"/>
      <c r="AC360" s="107"/>
      <c r="AD360" s="108"/>
      <c r="AE360" s="112">
        <f>'[2]Tier 1'!W360</f>
        <v>1962</v>
      </c>
      <c r="AF360" s="113"/>
      <c r="AG360" s="113">
        <f>'[2]Tier 1'!X360</f>
        <v>1962</v>
      </c>
      <c r="AH360" s="113"/>
      <c r="AI360" s="113">
        <f>'[2]Tier 1'!Y360</f>
        <v>0</v>
      </c>
      <c r="AJ360" s="113">
        <f t="shared" si="168"/>
        <v>0</v>
      </c>
      <c r="AK360" s="113" t="e">
        <f>VLOOKUP(A360,[1]_ScenarioData!$B$2:$FF$9999,-1,FALSE)</f>
        <v>#N/A</v>
      </c>
      <c r="AL360" s="114" t="e">
        <f t="shared" si="169"/>
        <v>#N/A</v>
      </c>
      <c r="AM360" s="112" t="e">
        <f t="shared" si="170"/>
        <v>#DIV/0!</v>
      </c>
      <c r="AN360" s="119" t="e">
        <f t="shared" si="171"/>
        <v>#DIV/0!</v>
      </c>
      <c r="AO360" s="107" t="str">
        <f t="shared" si="172"/>
        <v>OK</v>
      </c>
      <c r="AP360" s="113">
        <f t="shared" si="173"/>
        <v>0</v>
      </c>
      <c r="AQ360" s="119">
        <f t="shared" si="174"/>
        <v>0</v>
      </c>
      <c r="AR360" s="107" t="str">
        <f t="shared" si="175"/>
        <v>OK</v>
      </c>
      <c r="AS360" s="113" t="e">
        <f t="shared" si="176"/>
        <v>#DIV/0!</v>
      </c>
      <c r="AT360" s="119">
        <f t="shared" si="177"/>
        <v>0</v>
      </c>
      <c r="AU360" s="120" t="str">
        <f t="shared" si="178"/>
        <v>OK</v>
      </c>
      <c r="AV360" s="113">
        <f t="shared" si="179"/>
        <v>0</v>
      </c>
      <c r="AW360" s="119" t="e">
        <f t="shared" si="180"/>
        <v>#N/A</v>
      </c>
      <c r="AX360" s="121" t="e">
        <f t="shared" si="181"/>
        <v>#N/A</v>
      </c>
      <c r="AY360" s="106"/>
      <c r="AZ360" s="107"/>
      <c r="BA360" s="111">
        <f t="shared" si="182"/>
        <v>0</v>
      </c>
      <c r="BB360" s="122" t="e">
        <f t="shared" si="183"/>
        <v>#DIV/0!</v>
      </c>
      <c r="BC360" s="123" t="e">
        <f>SUMIF(#REF!,#REF!, BB51:BB363)</f>
        <v>#REF!</v>
      </c>
      <c r="BD360" s="123">
        <f t="shared" si="184"/>
        <v>0</v>
      </c>
      <c r="BE360" s="123" t="e">
        <f>SUMIF(#REF!,#REF!, BD51:BD363)</f>
        <v>#REF!</v>
      </c>
      <c r="BF360" s="123" t="e">
        <f t="shared" si="185"/>
        <v>#DIV/0!</v>
      </c>
      <c r="BG360" s="123" t="e">
        <f>SUMIF(#REF!,#REF!, BF51:BF363)</f>
        <v>#REF!</v>
      </c>
      <c r="BH360" s="123" t="e">
        <f t="shared" si="186"/>
        <v>#N/A</v>
      </c>
      <c r="BI360" s="124">
        <f>SUMIF(B51:B363, B360, BH51:BH363)</f>
        <v>0</v>
      </c>
      <c r="BJ360" s="125"/>
      <c r="BK360" s="99"/>
      <c r="BL360" s="100"/>
      <c r="BM360" s="100"/>
      <c r="BN360" s="100"/>
      <c r="BO360" s="100"/>
      <c r="BP360" s="100"/>
      <c r="BQ360" s="100"/>
      <c r="BR360" s="100"/>
      <c r="BS360" s="100"/>
      <c r="BT360" s="100"/>
      <c r="BU360" s="100"/>
      <c r="BV360" s="100"/>
      <c r="BW360" s="100"/>
      <c r="BX360" s="100"/>
      <c r="BY360" s="100"/>
      <c r="BZ360" s="100"/>
      <c r="CA360" s="100"/>
      <c r="CB360" s="100"/>
      <c r="CC360" s="100"/>
      <c r="CD360" s="101"/>
    </row>
    <row r="361" spans="1:82" hidden="1" x14ac:dyDescent="0.25">
      <c r="A361" s="75" t="s">
        <v>674</v>
      </c>
      <c r="B361" s="76"/>
      <c r="C361" s="77" t="s">
        <v>673</v>
      </c>
      <c r="D361" s="77" t="s">
        <v>427</v>
      </c>
      <c r="E361" s="78" t="s">
        <v>675</v>
      </c>
      <c r="F361" s="79" t="s">
        <v>104</v>
      </c>
      <c r="G361" s="80"/>
      <c r="H361" s="81" t="s">
        <v>109</v>
      </c>
      <c r="I361" s="79" t="s">
        <v>5</v>
      </c>
      <c r="J361" s="80" t="s">
        <v>5</v>
      </c>
      <c r="K361" s="82"/>
      <c r="L361" s="83"/>
      <c r="M361" s="84"/>
      <c r="N361" s="85" t="e">
        <v>#DIV/0!</v>
      </c>
      <c r="O361" s="86">
        <v>0</v>
      </c>
      <c r="P361" s="86" t="e">
        <v>#DIV/0!</v>
      </c>
      <c r="Q361" s="87"/>
      <c r="R361" s="192">
        <v>0.09</v>
      </c>
      <c r="S361" s="85" t="e">
        <v>#DIV/0!</v>
      </c>
      <c r="T361" s="86">
        <v>0</v>
      </c>
      <c r="U361" s="86" t="e">
        <v>#DIV/0!</v>
      </c>
      <c r="V361" s="87">
        <f t="shared" si="167"/>
        <v>0</v>
      </c>
      <c r="W361" s="89"/>
      <c r="X361" s="90"/>
      <c r="Y361" s="91" t="s">
        <v>80</v>
      </c>
      <c r="Z361" s="80" t="str">
        <f>'[2]Tier 1'!V361</f>
        <v>D</v>
      </c>
      <c r="AA361" s="80"/>
      <c r="AB361" s="80"/>
      <c r="AC361" s="80"/>
      <c r="AD361" s="81"/>
      <c r="AE361" s="85">
        <f>'[2]Tier 1'!W361</f>
        <v>1962</v>
      </c>
      <c r="AF361" s="86"/>
      <c r="AG361" s="86">
        <f>'[2]Tier 1'!X361</f>
        <v>1962</v>
      </c>
      <c r="AH361" s="86"/>
      <c r="AI361" s="86">
        <f>'[2]Tier 1'!Y361</f>
        <v>0</v>
      </c>
      <c r="AJ361" s="86">
        <f t="shared" si="168"/>
        <v>0</v>
      </c>
      <c r="AK361" s="86" t="e">
        <f>VLOOKUP(A361,[1]_ScenarioData!$B$2:$FF$9999,-1,FALSE)</f>
        <v>#N/A</v>
      </c>
      <c r="AL361" s="87" t="e">
        <f t="shared" si="169"/>
        <v>#N/A</v>
      </c>
      <c r="AM361" s="85" t="e">
        <f t="shared" si="170"/>
        <v>#DIV/0!</v>
      </c>
      <c r="AN361" s="92" t="e">
        <f t="shared" si="171"/>
        <v>#DIV/0!</v>
      </c>
      <c r="AO361" s="80" t="str">
        <f t="shared" si="172"/>
        <v>OK</v>
      </c>
      <c r="AP361" s="86">
        <f t="shared" si="173"/>
        <v>0</v>
      </c>
      <c r="AQ361" s="92">
        <f t="shared" si="174"/>
        <v>0</v>
      </c>
      <c r="AR361" s="80" t="str">
        <f t="shared" si="175"/>
        <v>OK</v>
      </c>
      <c r="AS361" s="86" t="e">
        <f t="shared" si="176"/>
        <v>#DIV/0!</v>
      </c>
      <c r="AT361" s="92">
        <f t="shared" si="177"/>
        <v>0</v>
      </c>
      <c r="AU361" s="93" t="str">
        <f t="shared" si="178"/>
        <v>OK</v>
      </c>
      <c r="AV361" s="86">
        <f t="shared" si="179"/>
        <v>0</v>
      </c>
      <c r="AW361" s="92" t="e">
        <f t="shared" si="180"/>
        <v>#N/A</v>
      </c>
      <c r="AX361" s="94" t="e">
        <f t="shared" si="181"/>
        <v>#N/A</v>
      </c>
      <c r="AY361" s="79"/>
      <c r="AZ361" s="80"/>
      <c r="BA361" s="84">
        <f t="shared" si="182"/>
        <v>0</v>
      </c>
      <c r="BB361" s="95" t="e">
        <f t="shared" si="183"/>
        <v>#DIV/0!</v>
      </c>
      <c r="BC361" s="96" t="e">
        <f>SUMIF(#REF!,#REF!, BB53:BB365)</f>
        <v>#REF!</v>
      </c>
      <c r="BD361" s="96">
        <f t="shared" si="184"/>
        <v>0</v>
      </c>
      <c r="BE361" s="96" t="e">
        <f>SUMIF(#REF!,#REF!, BD53:BD365)</f>
        <v>#REF!</v>
      </c>
      <c r="BF361" s="96" t="e">
        <f t="shared" si="185"/>
        <v>#DIV/0!</v>
      </c>
      <c r="BG361" s="96" t="e">
        <f>SUMIF(#REF!,#REF!, BF53:BF365)</f>
        <v>#REF!</v>
      </c>
      <c r="BH361" s="96" t="e">
        <f t="shared" si="186"/>
        <v>#N/A</v>
      </c>
      <c r="BI361" s="97">
        <f>SUMIF(B53:B365, B361, BH53:BH365)</f>
        <v>0</v>
      </c>
      <c r="BJ361" s="98"/>
      <c r="BK361" s="99"/>
      <c r="BL361" s="100"/>
      <c r="BM361" s="100"/>
      <c r="BN361" s="100"/>
      <c r="BO361" s="100"/>
      <c r="BP361" s="100"/>
      <c r="BQ361" s="100"/>
      <c r="BR361" s="100"/>
      <c r="BS361" s="100"/>
      <c r="BT361" s="100"/>
      <c r="BU361" s="100"/>
      <c r="BV361" s="100"/>
      <c r="BW361" s="100"/>
      <c r="BX361" s="100"/>
      <c r="BY361" s="100"/>
      <c r="BZ361" s="100"/>
      <c r="CA361" s="100"/>
      <c r="CB361" s="100"/>
      <c r="CC361" s="100"/>
      <c r="CD361" s="101"/>
    </row>
    <row r="362" spans="1:82" hidden="1" x14ac:dyDescent="0.25">
      <c r="A362" s="102" t="s">
        <v>676</v>
      </c>
      <c r="B362" s="103"/>
      <c r="C362" s="104" t="s">
        <v>675</v>
      </c>
      <c r="D362" s="104" t="s">
        <v>673</v>
      </c>
      <c r="E362" s="105" t="s">
        <v>652</v>
      </c>
      <c r="F362" s="106" t="s">
        <v>104</v>
      </c>
      <c r="G362" s="107"/>
      <c r="H362" s="108" t="s">
        <v>118</v>
      </c>
      <c r="I362" s="106" t="s">
        <v>5</v>
      </c>
      <c r="J362" s="107" t="s">
        <v>5</v>
      </c>
      <c r="K362" s="109"/>
      <c r="L362" s="110"/>
      <c r="M362" s="111"/>
      <c r="N362" s="112" t="e">
        <v>#DIV/0!</v>
      </c>
      <c r="O362" s="113">
        <v>0</v>
      </c>
      <c r="P362" s="113" t="e">
        <v>#DIV/0!</v>
      </c>
      <c r="Q362" s="114"/>
      <c r="R362" s="193">
        <v>0.09</v>
      </c>
      <c r="S362" s="112" t="e">
        <v>#DIV/0!</v>
      </c>
      <c r="T362" s="113">
        <v>0</v>
      </c>
      <c r="U362" s="113" t="e">
        <v>#DIV/0!</v>
      </c>
      <c r="V362" s="114">
        <f t="shared" si="167"/>
        <v>0</v>
      </c>
      <c r="W362" s="116"/>
      <c r="X362" s="117"/>
      <c r="Y362" s="118" t="s">
        <v>80</v>
      </c>
      <c r="Z362" s="107" t="str">
        <f>'[2]Tier 1'!V362</f>
        <v>D</v>
      </c>
      <c r="AA362" s="107"/>
      <c r="AB362" s="107"/>
      <c r="AC362" s="107"/>
      <c r="AD362" s="108"/>
      <c r="AE362" s="112">
        <f>'[2]Tier 1'!W362</f>
        <v>1962</v>
      </c>
      <c r="AF362" s="113"/>
      <c r="AG362" s="113">
        <f>'[2]Tier 1'!X362</f>
        <v>1962</v>
      </c>
      <c r="AH362" s="113"/>
      <c r="AI362" s="113">
        <f>'[2]Tier 1'!Y362</f>
        <v>0</v>
      </c>
      <c r="AJ362" s="113">
        <f t="shared" si="168"/>
        <v>0</v>
      </c>
      <c r="AK362" s="113" t="e">
        <f>VLOOKUP(A362,[1]_ScenarioData!$B$2:$FF$9999,-1,FALSE)</f>
        <v>#N/A</v>
      </c>
      <c r="AL362" s="114" t="e">
        <f t="shared" si="169"/>
        <v>#N/A</v>
      </c>
      <c r="AM362" s="112" t="e">
        <f t="shared" si="170"/>
        <v>#DIV/0!</v>
      </c>
      <c r="AN362" s="119" t="e">
        <f t="shared" si="171"/>
        <v>#DIV/0!</v>
      </c>
      <c r="AO362" s="107" t="str">
        <f t="shared" si="172"/>
        <v>OK</v>
      </c>
      <c r="AP362" s="113">
        <f t="shared" si="173"/>
        <v>0</v>
      </c>
      <c r="AQ362" s="119">
        <f t="shared" si="174"/>
        <v>0</v>
      </c>
      <c r="AR362" s="107" t="str">
        <f t="shared" si="175"/>
        <v>OK</v>
      </c>
      <c r="AS362" s="113" t="e">
        <f t="shared" si="176"/>
        <v>#DIV/0!</v>
      </c>
      <c r="AT362" s="119">
        <f t="shared" si="177"/>
        <v>0</v>
      </c>
      <c r="AU362" s="120" t="str">
        <f t="shared" si="178"/>
        <v>OK</v>
      </c>
      <c r="AV362" s="113">
        <f t="shared" si="179"/>
        <v>0</v>
      </c>
      <c r="AW362" s="119" t="e">
        <f t="shared" si="180"/>
        <v>#N/A</v>
      </c>
      <c r="AX362" s="121" t="e">
        <f t="shared" si="181"/>
        <v>#N/A</v>
      </c>
      <c r="AY362" s="106"/>
      <c r="AZ362" s="107"/>
      <c r="BA362" s="111">
        <f t="shared" si="182"/>
        <v>0</v>
      </c>
      <c r="BB362" s="122" t="e">
        <f t="shared" si="183"/>
        <v>#DIV/0!</v>
      </c>
      <c r="BC362" s="123" t="e">
        <f>SUMIF(#REF!,#REF!, BB53:BB365)</f>
        <v>#REF!</v>
      </c>
      <c r="BD362" s="123">
        <f t="shared" si="184"/>
        <v>0</v>
      </c>
      <c r="BE362" s="123" t="e">
        <f>SUMIF(#REF!,#REF!, BD53:BD365)</f>
        <v>#REF!</v>
      </c>
      <c r="BF362" s="123" t="e">
        <f t="shared" si="185"/>
        <v>#DIV/0!</v>
      </c>
      <c r="BG362" s="123" t="e">
        <f>SUMIF(#REF!,#REF!, BF53:BF365)</f>
        <v>#REF!</v>
      </c>
      <c r="BH362" s="123" t="e">
        <f t="shared" si="186"/>
        <v>#N/A</v>
      </c>
      <c r="BI362" s="124">
        <f>SUMIF(B53:B365, B362, BH53:BH365)</f>
        <v>0</v>
      </c>
      <c r="BJ362" s="125"/>
      <c r="BK362" s="99"/>
      <c r="BL362" s="100"/>
      <c r="BM362" s="100"/>
      <c r="BN362" s="100"/>
      <c r="BO362" s="100"/>
      <c r="BP362" s="100"/>
      <c r="BQ362" s="100"/>
      <c r="BR362" s="100"/>
      <c r="BS362" s="100"/>
      <c r="BT362" s="100"/>
      <c r="BU362" s="100"/>
      <c r="BV362" s="100"/>
      <c r="BW362" s="100"/>
      <c r="BX362" s="100"/>
      <c r="BY362" s="100"/>
      <c r="BZ362" s="100"/>
      <c r="CA362" s="100"/>
      <c r="CB362" s="100"/>
      <c r="CC362" s="100"/>
      <c r="CD362" s="101"/>
    </row>
    <row r="363" spans="1:82" hidden="1" x14ac:dyDescent="0.25">
      <c r="A363" s="75" t="s">
        <v>677</v>
      </c>
      <c r="B363" s="76"/>
      <c r="C363" s="77" t="s">
        <v>675</v>
      </c>
      <c r="D363" s="77" t="s">
        <v>652</v>
      </c>
      <c r="E363" s="78" t="s">
        <v>678</v>
      </c>
      <c r="F363" s="79" t="s">
        <v>104</v>
      </c>
      <c r="G363" s="80"/>
      <c r="H363" s="81" t="s">
        <v>104</v>
      </c>
      <c r="I363" s="79" t="s">
        <v>5</v>
      </c>
      <c r="J363" s="80" t="s">
        <v>5</v>
      </c>
      <c r="K363" s="82"/>
      <c r="L363" s="83"/>
      <c r="M363" s="84"/>
      <c r="N363" s="85" t="e">
        <v>#DIV/0!</v>
      </c>
      <c r="O363" s="86">
        <v>0</v>
      </c>
      <c r="P363" s="86" t="e">
        <v>#DIV/0!</v>
      </c>
      <c r="Q363" s="87"/>
      <c r="R363" s="192">
        <v>0.09</v>
      </c>
      <c r="S363" s="85" t="e">
        <v>#DIV/0!</v>
      </c>
      <c r="T363" s="86">
        <v>0</v>
      </c>
      <c r="U363" s="86" t="e">
        <v>#DIV/0!</v>
      </c>
      <c r="V363" s="87">
        <f t="shared" si="167"/>
        <v>0</v>
      </c>
      <c r="W363" s="89"/>
      <c r="X363" s="90"/>
      <c r="Y363" s="91" t="s">
        <v>80</v>
      </c>
      <c r="Z363" s="80" t="str">
        <f>'[2]Tier 1'!V363</f>
        <v>D</v>
      </c>
      <c r="AA363" s="80"/>
      <c r="AB363" s="80"/>
      <c r="AC363" s="80"/>
      <c r="AD363" s="81"/>
      <c r="AE363" s="85">
        <f>'[2]Tier 1'!W363</f>
        <v>1962</v>
      </c>
      <c r="AF363" s="86"/>
      <c r="AG363" s="86">
        <f>'[2]Tier 1'!X363</f>
        <v>1962</v>
      </c>
      <c r="AH363" s="86"/>
      <c r="AI363" s="86">
        <f>'[2]Tier 1'!Y363</f>
        <v>0</v>
      </c>
      <c r="AJ363" s="86">
        <f t="shared" si="168"/>
        <v>0</v>
      </c>
      <c r="AK363" s="86" t="e">
        <f>VLOOKUP(A363,[1]_ScenarioData!$B$2:$FF$9999,-1,FALSE)</f>
        <v>#N/A</v>
      </c>
      <c r="AL363" s="87" t="e">
        <f t="shared" si="169"/>
        <v>#N/A</v>
      </c>
      <c r="AM363" s="85" t="e">
        <f t="shared" si="170"/>
        <v>#DIV/0!</v>
      </c>
      <c r="AN363" s="92" t="e">
        <f t="shared" si="171"/>
        <v>#DIV/0!</v>
      </c>
      <c r="AO363" s="80" t="str">
        <f t="shared" si="172"/>
        <v>OK</v>
      </c>
      <c r="AP363" s="86">
        <f t="shared" si="173"/>
        <v>0</v>
      </c>
      <c r="AQ363" s="92">
        <f t="shared" si="174"/>
        <v>0</v>
      </c>
      <c r="AR363" s="80" t="str">
        <f t="shared" si="175"/>
        <v>OK</v>
      </c>
      <c r="AS363" s="86" t="e">
        <f t="shared" si="176"/>
        <v>#DIV/0!</v>
      </c>
      <c r="AT363" s="92">
        <f t="shared" si="177"/>
        <v>0</v>
      </c>
      <c r="AU363" s="93" t="str">
        <f t="shared" si="178"/>
        <v>OK</v>
      </c>
      <c r="AV363" s="86">
        <f t="shared" si="179"/>
        <v>0</v>
      </c>
      <c r="AW363" s="92" t="e">
        <f t="shared" si="180"/>
        <v>#N/A</v>
      </c>
      <c r="AX363" s="94" t="e">
        <f t="shared" si="181"/>
        <v>#N/A</v>
      </c>
      <c r="AY363" s="79"/>
      <c r="AZ363" s="80"/>
      <c r="BA363" s="84">
        <f t="shared" si="182"/>
        <v>0</v>
      </c>
      <c r="BB363" s="95" t="e">
        <f t="shared" si="183"/>
        <v>#DIV/0!</v>
      </c>
      <c r="BC363" s="96" t="e">
        <f>SUMIF(#REF!,#REF!, BB55:BB367)</f>
        <v>#REF!</v>
      </c>
      <c r="BD363" s="96">
        <f t="shared" si="184"/>
        <v>0</v>
      </c>
      <c r="BE363" s="96" t="e">
        <f>SUMIF(#REF!,#REF!, BD55:BD367)</f>
        <v>#REF!</v>
      </c>
      <c r="BF363" s="96" t="e">
        <f t="shared" si="185"/>
        <v>#DIV/0!</v>
      </c>
      <c r="BG363" s="96" t="e">
        <f>SUMIF(#REF!,#REF!, BF55:BF367)</f>
        <v>#REF!</v>
      </c>
      <c r="BH363" s="96" t="e">
        <f t="shared" si="186"/>
        <v>#N/A</v>
      </c>
      <c r="BI363" s="97">
        <f>SUMIF(B55:B367, B363, BH55:BH367)</f>
        <v>0</v>
      </c>
      <c r="BJ363" s="98"/>
      <c r="BK363" s="99"/>
      <c r="BL363" s="100"/>
      <c r="BM363" s="100"/>
      <c r="BN363" s="100"/>
      <c r="BO363" s="100"/>
      <c r="BP363" s="100"/>
      <c r="BQ363" s="100"/>
      <c r="BR363" s="100"/>
      <c r="BS363" s="100"/>
      <c r="BT363" s="100"/>
      <c r="BU363" s="100"/>
      <c r="BV363" s="100"/>
      <c r="BW363" s="100"/>
      <c r="BX363" s="100"/>
      <c r="BY363" s="100"/>
      <c r="BZ363" s="100"/>
      <c r="CA363" s="100"/>
      <c r="CB363" s="100"/>
      <c r="CC363" s="100"/>
      <c r="CD363" s="101"/>
    </row>
    <row r="364" spans="1:82" hidden="1" x14ac:dyDescent="0.25">
      <c r="A364" s="102" t="s">
        <v>679</v>
      </c>
      <c r="B364" s="103"/>
      <c r="C364" s="104" t="s">
        <v>675</v>
      </c>
      <c r="D364" s="104" t="s">
        <v>678</v>
      </c>
      <c r="E364" s="105" t="s">
        <v>202</v>
      </c>
      <c r="F364" s="106" t="s">
        <v>104</v>
      </c>
      <c r="G364" s="107"/>
      <c r="H364" s="108" t="s">
        <v>104</v>
      </c>
      <c r="I364" s="106" t="s">
        <v>5</v>
      </c>
      <c r="J364" s="107" t="s">
        <v>5</v>
      </c>
      <c r="K364" s="109"/>
      <c r="L364" s="110"/>
      <c r="M364" s="111"/>
      <c r="N364" s="112" t="e">
        <v>#DIV/0!</v>
      </c>
      <c r="O364" s="113">
        <v>0</v>
      </c>
      <c r="P364" s="113" t="e">
        <v>#DIV/0!</v>
      </c>
      <c r="Q364" s="114"/>
      <c r="R364" s="193">
        <v>0.09</v>
      </c>
      <c r="S364" s="112" t="e">
        <v>#DIV/0!</v>
      </c>
      <c r="T364" s="113">
        <v>0</v>
      </c>
      <c r="U364" s="113" t="e">
        <v>#DIV/0!</v>
      </c>
      <c r="V364" s="114">
        <f t="shared" si="167"/>
        <v>0</v>
      </c>
      <c r="W364" s="116"/>
      <c r="X364" s="117"/>
      <c r="Y364" s="118" t="s">
        <v>80</v>
      </c>
      <c r="Z364" s="107" t="str">
        <f>'[2]Tier 1'!V364</f>
        <v>D</v>
      </c>
      <c r="AA364" s="107"/>
      <c r="AB364" s="107"/>
      <c r="AC364" s="107"/>
      <c r="AD364" s="108"/>
      <c r="AE364" s="112">
        <f>'[2]Tier 1'!W364</f>
        <v>1962</v>
      </c>
      <c r="AF364" s="113"/>
      <c r="AG364" s="113">
        <f>'[2]Tier 1'!X364</f>
        <v>1962</v>
      </c>
      <c r="AH364" s="113"/>
      <c r="AI364" s="113">
        <f>'[2]Tier 1'!Y364</f>
        <v>0</v>
      </c>
      <c r="AJ364" s="113">
        <f t="shared" si="168"/>
        <v>0</v>
      </c>
      <c r="AK364" s="113" t="e">
        <f>VLOOKUP(A364,[1]_ScenarioData!$B$2:$FF$9999,-1,FALSE)</f>
        <v>#N/A</v>
      </c>
      <c r="AL364" s="114" t="e">
        <f t="shared" si="169"/>
        <v>#N/A</v>
      </c>
      <c r="AM364" s="112" t="e">
        <f t="shared" si="170"/>
        <v>#DIV/0!</v>
      </c>
      <c r="AN364" s="119" t="e">
        <f t="shared" si="171"/>
        <v>#DIV/0!</v>
      </c>
      <c r="AO364" s="107" t="str">
        <f t="shared" si="172"/>
        <v>OK</v>
      </c>
      <c r="AP364" s="113">
        <f t="shared" si="173"/>
        <v>0</v>
      </c>
      <c r="AQ364" s="119">
        <f t="shared" si="174"/>
        <v>0</v>
      </c>
      <c r="AR364" s="107" t="str">
        <f t="shared" si="175"/>
        <v>OK</v>
      </c>
      <c r="AS364" s="113" t="e">
        <f t="shared" si="176"/>
        <v>#DIV/0!</v>
      </c>
      <c r="AT364" s="119">
        <f t="shared" si="177"/>
        <v>0</v>
      </c>
      <c r="AU364" s="120" t="str">
        <f t="shared" si="178"/>
        <v>OK</v>
      </c>
      <c r="AV364" s="113">
        <f t="shared" si="179"/>
        <v>0</v>
      </c>
      <c r="AW364" s="119" t="e">
        <f t="shared" si="180"/>
        <v>#N/A</v>
      </c>
      <c r="AX364" s="121" t="e">
        <f t="shared" si="181"/>
        <v>#N/A</v>
      </c>
      <c r="AY364" s="106"/>
      <c r="AZ364" s="107"/>
      <c r="BA364" s="111">
        <f t="shared" si="182"/>
        <v>0</v>
      </c>
      <c r="BB364" s="122" t="e">
        <f t="shared" si="183"/>
        <v>#DIV/0!</v>
      </c>
      <c r="BC364" s="123" t="e">
        <f>SUMIF(#REF!,#REF!, BB55:BB367)</f>
        <v>#REF!</v>
      </c>
      <c r="BD364" s="123">
        <f t="shared" si="184"/>
        <v>0</v>
      </c>
      <c r="BE364" s="123" t="e">
        <f>SUMIF(#REF!,#REF!, BD55:BD367)</f>
        <v>#REF!</v>
      </c>
      <c r="BF364" s="123" t="e">
        <f t="shared" si="185"/>
        <v>#DIV/0!</v>
      </c>
      <c r="BG364" s="123" t="e">
        <f>SUMIF(#REF!,#REF!, BF55:BF367)</f>
        <v>#REF!</v>
      </c>
      <c r="BH364" s="123" t="e">
        <f t="shared" si="186"/>
        <v>#N/A</v>
      </c>
      <c r="BI364" s="124">
        <f>SUMIF(B55:B367, B364, BH55:BH367)</f>
        <v>0</v>
      </c>
      <c r="BJ364" s="125"/>
      <c r="BK364" s="99"/>
      <c r="BL364" s="100"/>
      <c r="BM364" s="100"/>
      <c r="BN364" s="100"/>
      <c r="BO364" s="100"/>
      <c r="BP364" s="100"/>
      <c r="BQ364" s="100"/>
      <c r="BR364" s="100"/>
      <c r="BS364" s="100"/>
      <c r="BT364" s="100"/>
      <c r="BU364" s="100"/>
      <c r="BV364" s="100"/>
      <c r="BW364" s="100"/>
      <c r="BX364" s="100"/>
      <c r="BY364" s="100"/>
      <c r="BZ364" s="100"/>
      <c r="CA364" s="100"/>
      <c r="CB364" s="100"/>
      <c r="CC364" s="100"/>
      <c r="CD364" s="101"/>
    </row>
    <row r="365" spans="1:82" x14ac:dyDescent="0.25">
      <c r="A365" s="75" t="s">
        <v>680</v>
      </c>
      <c r="B365" s="76"/>
      <c r="C365" s="77" t="s">
        <v>547</v>
      </c>
      <c r="D365" s="77" t="s">
        <v>664</v>
      </c>
      <c r="E365" s="78" t="s">
        <v>528</v>
      </c>
      <c r="F365" s="79" t="s">
        <v>104</v>
      </c>
      <c r="G365" s="80"/>
      <c r="H365" s="81" t="s">
        <v>104</v>
      </c>
      <c r="I365" s="79" t="s">
        <v>5</v>
      </c>
      <c r="J365" s="80" t="s">
        <v>5</v>
      </c>
      <c r="K365" s="82"/>
      <c r="L365" s="83"/>
      <c r="M365" s="84"/>
      <c r="N365" s="85">
        <v>2727</v>
      </c>
      <c r="O365" s="86">
        <v>2736</v>
      </c>
      <c r="P365" s="86">
        <v>2742</v>
      </c>
      <c r="Q365" s="87"/>
      <c r="R365" s="192">
        <v>0.09</v>
      </c>
      <c r="S365" s="85">
        <v>245</v>
      </c>
      <c r="T365" s="86">
        <v>246</v>
      </c>
      <c r="U365" s="86">
        <v>247</v>
      </c>
      <c r="V365" s="87">
        <f t="shared" si="167"/>
        <v>0</v>
      </c>
      <c r="W365" s="89"/>
      <c r="X365" s="90"/>
      <c r="Y365" s="91" t="s">
        <v>80</v>
      </c>
      <c r="Z365" s="80" t="str">
        <f>'[2]Tier 1'!V365</f>
        <v>D</v>
      </c>
      <c r="AA365" s="80"/>
      <c r="AB365" s="80"/>
      <c r="AC365" s="80"/>
      <c r="AD365" s="81"/>
      <c r="AE365" s="85">
        <f>'[2]Tier 1'!W365</f>
        <v>1962</v>
      </c>
      <c r="AF365" s="86"/>
      <c r="AG365" s="86">
        <f>'[2]Tier 1'!X365</f>
        <v>1962</v>
      </c>
      <c r="AH365" s="86"/>
      <c r="AI365" s="86">
        <f>'[2]Tier 1'!Y365</f>
        <v>1962</v>
      </c>
      <c r="AJ365" s="86">
        <f t="shared" si="168"/>
        <v>1765.8</v>
      </c>
      <c r="AK365" s="86" t="e" vm="1">
        <f>VLOOKUP(A365,[1]_ScenarioData!$B$2:$FF$9999,-1,FALSE)</f>
        <v>#VALUE!</v>
      </c>
      <c r="AL365" s="87" t="e" vm="2">
        <f t="shared" si="169"/>
        <v>#VALUE!</v>
      </c>
      <c r="AM365" s="85">
        <f t="shared" si="170"/>
        <v>245</v>
      </c>
      <c r="AN365" s="92">
        <f t="shared" si="171"/>
        <v>0.125</v>
      </c>
      <c r="AO365" s="80" t="str">
        <f t="shared" si="172"/>
        <v>OK</v>
      </c>
      <c r="AP365" s="86">
        <f t="shared" si="173"/>
        <v>246</v>
      </c>
      <c r="AQ365" s="92">
        <f t="shared" si="174"/>
        <v>0.125</v>
      </c>
      <c r="AR365" s="80" t="str">
        <f t="shared" si="175"/>
        <v>OK</v>
      </c>
      <c r="AS365" s="86">
        <f t="shared" si="176"/>
        <v>247</v>
      </c>
      <c r="AT365" s="92">
        <f t="shared" si="177"/>
        <v>0.126</v>
      </c>
      <c r="AU365" s="93" t="str">
        <f t="shared" si="178"/>
        <v>OK</v>
      </c>
      <c r="AV365" s="86">
        <f t="shared" si="179"/>
        <v>0</v>
      </c>
      <c r="AW365" s="92" t="e" vm="2">
        <f t="shared" si="180"/>
        <v>#VALUE!</v>
      </c>
      <c r="AX365" s="94" t="e" vm="2">
        <f t="shared" si="181"/>
        <v>#VALUE!</v>
      </c>
      <c r="AY365" s="79"/>
      <c r="AZ365" s="80"/>
      <c r="BA365" s="84">
        <f t="shared" si="182"/>
        <v>0</v>
      </c>
      <c r="BB365" s="95">
        <f t="shared" si="183"/>
        <v>1</v>
      </c>
      <c r="BC365" s="96" t="e">
        <f>SUMIF(#REF!,#REF!, BB57:BB369)</f>
        <v>#REF!</v>
      </c>
      <c r="BD365" s="96">
        <f t="shared" si="184"/>
        <v>1</v>
      </c>
      <c r="BE365" s="96" t="e">
        <f>SUMIF(#REF!,#REF!, BD57:BD369)</f>
        <v>#REF!</v>
      </c>
      <c r="BF365" s="96">
        <f t="shared" si="185"/>
        <v>0</v>
      </c>
      <c r="BG365" s="96" t="e">
        <f>SUMIF(#REF!,#REF!, BF57:BF369)</f>
        <v>#REF!</v>
      </c>
      <c r="BH365" s="96" t="e" vm="2">
        <f t="shared" si="186"/>
        <v>#VALUE!</v>
      </c>
      <c r="BI365" s="97">
        <f>SUMIF(B57:B369, B365, BH57:BH369)</f>
        <v>0</v>
      </c>
      <c r="BJ365" s="98"/>
      <c r="BK365" s="99"/>
      <c r="BL365" s="100"/>
      <c r="BM365" s="100"/>
      <c r="BN365" s="100"/>
      <c r="BO365" s="100"/>
      <c r="BP365" s="100"/>
      <c r="BQ365" s="100"/>
      <c r="BR365" s="100"/>
      <c r="BS365" s="100"/>
      <c r="BT365" s="100"/>
      <c r="BU365" s="100"/>
      <c r="BV365" s="100"/>
      <c r="BW365" s="100"/>
      <c r="BX365" s="100"/>
      <c r="BY365" s="100"/>
      <c r="BZ365" s="100"/>
      <c r="CA365" s="100"/>
      <c r="CB365" s="100"/>
      <c r="CC365" s="100"/>
      <c r="CD365" s="101"/>
    </row>
    <row r="366" spans="1:82" x14ac:dyDescent="0.25">
      <c r="A366" s="102" t="s">
        <v>681</v>
      </c>
      <c r="B366" s="103"/>
      <c r="C366" s="104" t="s">
        <v>547</v>
      </c>
      <c r="D366" s="104" t="s">
        <v>528</v>
      </c>
      <c r="E366" s="105" t="s">
        <v>185</v>
      </c>
      <c r="F366" s="106" t="s">
        <v>104</v>
      </c>
      <c r="G366" s="107"/>
      <c r="H366" s="108" t="s">
        <v>104</v>
      </c>
      <c r="I366" s="106" t="s">
        <v>5</v>
      </c>
      <c r="J366" s="107" t="s">
        <v>5</v>
      </c>
      <c r="K366" s="109"/>
      <c r="L366" s="110"/>
      <c r="M366" s="111"/>
      <c r="N366" s="112">
        <v>2727</v>
      </c>
      <c r="O366" s="113">
        <v>2736</v>
      </c>
      <c r="P366" s="113">
        <v>2742</v>
      </c>
      <c r="Q366" s="114"/>
      <c r="R366" s="193">
        <v>0.09</v>
      </c>
      <c r="S366" s="112">
        <v>245</v>
      </c>
      <c r="T366" s="113">
        <v>246</v>
      </c>
      <c r="U366" s="113">
        <v>247</v>
      </c>
      <c r="V366" s="114">
        <f t="shared" si="167"/>
        <v>0</v>
      </c>
      <c r="W366" s="116"/>
      <c r="X366" s="117"/>
      <c r="Y366" s="118" t="s">
        <v>80</v>
      </c>
      <c r="Z366" s="107" t="str">
        <f>'[2]Tier 1'!V366</f>
        <v>D</v>
      </c>
      <c r="AA366" s="107"/>
      <c r="AB366" s="107"/>
      <c r="AC366" s="107"/>
      <c r="AD366" s="108"/>
      <c r="AE366" s="112">
        <f>'[2]Tier 1'!W366</f>
        <v>1962</v>
      </c>
      <c r="AF366" s="113"/>
      <c r="AG366" s="113">
        <f>'[2]Tier 1'!X366</f>
        <v>1962</v>
      </c>
      <c r="AH366" s="113"/>
      <c r="AI366" s="113">
        <f>'[2]Tier 1'!Y366</f>
        <v>1962</v>
      </c>
      <c r="AJ366" s="113">
        <f t="shared" si="168"/>
        <v>1765.8</v>
      </c>
      <c r="AK366" s="113" t="e" vm="1">
        <f>VLOOKUP(A366,[1]_ScenarioData!$B$2:$FF$9999,-1,FALSE)</f>
        <v>#VALUE!</v>
      </c>
      <c r="AL366" s="114" t="e" vm="2">
        <f t="shared" si="169"/>
        <v>#VALUE!</v>
      </c>
      <c r="AM366" s="112">
        <f t="shared" si="170"/>
        <v>245</v>
      </c>
      <c r="AN366" s="119">
        <f t="shared" si="171"/>
        <v>0.125</v>
      </c>
      <c r="AO366" s="107" t="str">
        <f t="shared" si="172"/>
        <v>OK</v>
      </c>
      <c r="AP366" s="113">
        <f t="shared" si="173"/>
        <v>246</v>
      </c>
      <c r="AQ366" s="119">
        <f t="shared" si="174"/>
        <v>0.125</v>
      </c>
      <c r="AR366" s="107" t="str">
        <f t="shared" si="175"/>
        <v>OK</v>
      </c>
      <c r="AS366" s="113">
        <f t="shared" si="176"/>
        <v>247</v>
      </c>
      <c r="AT366" s="119">
        <f t="shared" si="177"/>
        <v>0.126</v>
      </c>
      <c r="AU366" s="120" t="str">
        <f t="shared" si="178"/>
        <v>OK</v>
      </c>
      <c r="AV366" s="113">
        <f t="shared" si="179"/>
        <v>0</v>
      </c>
      <c r="AW366" s="119" t="e" vm="2">
        <f t="shared" si="180"/>
        <v>#VALUE!</v>
      </c>
      <c r="AX366" s="121" t="e" vm="2">
        <f t="shared" si="181"/>
        <v>#VALUE!</v>
      </c>
      <c r="AY366" s="106"/>
      <c r="AZ366" s="107"/>
      <c r="BA366" s="111">
        <f t="shared" si="182"/>
        <v>0</v>
      </c>
      <c r="BB366" s="122">
        <f t="shared" si="183"/>
        <v>1</v>
      </c>
      <c r="BC366" s="123" t="e">
        <f>SUMIF(#REF!,#REF!, BB57:BB369)</f>
        <v>#REF!</v>
      </c>
      <c r="BD366" s="123">
        <f t="shared" si="184"/>
        <v>1</v>
      </c>
      <c r="BE366" s="123" t="e">
        <f>SUMIF(#REF!,#REF!, BD57:BD369)</f>
        <v>#REF!</v>
      </c>
      <c r="BF366" s="123">
        <f t="shared" si="185"/>
        <v>0</v>
      </c>
      <c r="BG366" s="123" t="e">
        <f>SUMIF(#REF!,#REF!, BF57:BF369)</f>
        <v>#REF!</v>
      </c>
      <c r="BH366" s="123" t="e" vm="2">
        <f t="shared" si="186"/>
        <v>#VALUE!</v>
      </c>
      <c r="BI366" s="124">
        <f>SUMIF(B57:B369, B366, BH57:BH369)</f>
        <v>0</v>
      </c>
      <c r="BJ366" s="125"/>
      <c r="BK366" s="99"/>
      <c r="BL366" s="100"/>
      <c r="BM366" s="100"/>
      <c r="BN366" s="100"/>
      <c r="BO366" s="100"/>
      <c r="BP366" s="100"/>
      <c r="BQ366" s="100"/>
      <c r="BR366" s="100"/>
      <c r="BS366" s="100"/>
      <c r="BT366" s="100"/>
      <c r="BU366" s="100"/>
      <c r="BV366" s="100"/>
      <c r="BW366" s="100"/>
      <c r="BX366" s="100"/>
      <c r="BY366" s="100"/>
      <c r="BZ366" s="100"/>
      <c r="CA366" s="100"/>
      <c r="CB366" s="100"/>
      <c r="CC366" s="100"/>
      <c r="CD366" s="101"/>
    </row>
    <row r="367" spans="1:82" hidden="1" x14ac:dyDescent="0.25">
      <c r="A367" s="75" t="s">
        <v>682</v>
      </c>
      <c r="B367" s="76"/>
      <c r="C367" s="77" t="s">
        <v>666</v>
      </c>
      <c r="D367" s="77" t="s">
        <v>664</v>
      </c>
      <c r="E367" s="78" t="s">
        <v>185</v>
      </c>
      <c r="F367" s="79" t="s">
        <v>104</v>
      </c>
      <c r="G367" s="80"/>
      <c r="H367" s="81" t="s">
        <v>104</v>
      </c>
      <c r="I367" s="79" t="s">
        <v>5</v>
      </c>
      <c r="J367" s="80" t="s">
        <v>5</v>
      </c>
      <c r="K367" s="82"/>
      <c r="L367" s="83"/>
      <c r="M367" s="84"/>
      <c r="N367" s="85" t="e">
        <v>#DIV/0!</v>
      </c>
      <c r="O367" s="86">
        <v>0</v>
      </c>
      <c r="P367" s="86" t="e">
        <v>#DIV/0!</v>
      </c>
      <c r="Q367" s="87"/>
      <c r="R367" s="192">
        <v>0.09</v>
      </c>
      <c r="S367" s="85" t="e">
        <v>#DIV/0!</v>
      </c>
      <c r="T367" s="86">
        <v>0</v>
      </c>
      <c r="U367" s="86" t="e">
        <v>#DIV/0!</v>
      </c>
      <c r="V367" s="87">
        <f t="shared" si="167"/>
        <v>0</v>
      </c>
      <c r="W367" s="89"/>
      <c r="X367" s="90"/>
      <c r="Y367" s="91" t="s">
        <v>80</v>
      </c>
      <c r="Z367" s="80" t="str">
        <f>'[2]Tier 1'!V367</f>
        <v>D</v>
      </c>
      <c r="AA367" s="80"/>
      <c r="AB367" s="80"/>
      <c r="AC367" s="80"/>
      <c r="AD367" s="81"/>
      <c r="AE367" s="85">
        <f>'[2]Tier 1'!W367</f>
        <v>1962</v>
      </c>
      <c r="AF367" s="86"/>
      <c r="AG367" s="86">
        <f>'[2]Tier 1'!X367</f>
        <v>1962</v>
      </c>
      <c r="AH367" s="86"/>
      <c r="AI367" s="86">
        <f>'[2]Tier 1'!Y367</f>
        <v>1962</v>
      </c>
      <c r="AJ367" s="86">
        <f t="shared" si="168"/>
        <v>1765.8</v>
      </c>
      <c r="AK367" s="86" t="e" vm="1">
        <f>VLOOKUP(A367,[1]_ScenarioData!$B$2:$FF$9999,-1,FALSE)</f>
        <v>#VALUE!</v>
      </c>
      <c r="AL367" s="87" t="e" vm="2">
        <f t="shared" si="169"/>
        <v>#VALUE!</v>
      </c>
      <c r="AM367" s="85" t="e">
        <f t="shared" si="170"/>
        <v>#DIV/0!</v>
      </c>
      <c r="AN367" s="92" t="e">
        <f t="shared" si="171"/>
        <v>#DIV/0!</v>
      </c>
      <c r="AO367" s="80" t="str">
        <f t="shared" si="172"/>
        <v>OK</v>
      </c>
      <c r="AP367" s="86">
        <f t="shared" si="173"/>
        <v>0</v>
      </c>
      <c r="AQ367" s="92">
        <f t="shared" si="174"/>
        <v>0</v>
      </c>
      <c r="AR367" s="80" t="str">
        <f t="shared" si="175"/>
        <v>OK</v>
      </c>
      <c r="AS367" s="86" t="e">
        <f t="shared" si="176"/>
        <v>#DIV/0!</v>
      </c>
      <c r="AT367" s="92" t="e">
        <f t="shared" si="177"/>
        <v>#DIV/0!</v>
      </c>
      <c r="AU367" s="93" t="str">
        <f t="shared" si="178"/>
        <v>OK</v>
      </c>
      <c r="AV367" s="86">
        <f t="shared" si="179"/>
        <v>0</v>
      </c>
      <c r="AW367" s="92" t="e" vm="2">
        <f t="shared" si="180"/>
        <v>#VALUE!</v>
      </c>
      <c r="AX367" s="94" t="e" vm="2">
        <f t="shared" si="181"/>
        <v>#VALUE!</v>
      </c>
      <c r="AY367" s="79"/>
      <c r="AZ367" s="80"/>
      <c r="BA367" s="84">
        <f t="shared" si="182"/>
        <v>0</v>
      </c>
      <c r="BB367" s="95" t="e">
        <f t="shared" si="183"/>
        <v>#DIV/0!</v>
      </c>
      <c r="BC367" s="96" t="e">
        <f>SUMIF(#REF!,#REF!, BB59:BB371)</f>
        <v>#REF!</v>
      </c>
      <c r="BD367" s="96">
        <f t="shared" si="184"/>
        <v>0</v>
      </c>
      <c r="BE367" s="96" t="e">
        <f>SUMIF(#REF!,#REF!, BD59:BD371)</f>
        <v>#REF!</v>
      </c>
      <c r="BF367" s="96" t="e">
        <f t="shared" si="185"/>
        <v>#DIV/0!</v>
      </c>
      <c r="BG367" s="96" t="e">
        <f>SUMIF(#REF!,#REF!, BF59:BF371)</f>
        <v>#REF!</v>
      </c>
      <c r="BH367" s="96" t="e" vm="2">
        <f t="shared" si="186"/>
        <v>#VALUE!</v>
      </c>
      <c r="BI367" s="97">
        <f>SUMIF(B59:B371, B367, BH59:BH371)</f>
        <v>0</v>
      </c>
      <c r="BJ367" s="98"/>
      <c r="BK367" s="99"/>
      <c r="BL367" s="100"/>
      <c r="BM367" s="100"/>
      <c r="BN367" s="100"/>
      <c r="BO367" s="100"/>
      <c r="BP367" s="100"/>
      <c r="BQ367" s="100"/>
      <c r="BR367" s="100"/>
      <c r="BS367" s="100"/>
      <c r="BT367" s="100"/>
      <c r="BU367" s="100"/>
      <c r="BV367" s="100"/>
      <c r="BW367" s="100"/>
      <c r="BX367" s="100"/>
      <c r="BY367" s="100"/>
      <c r="BZ367" s="100"/>
      <c r="CA367" s="100"/>
      <c r="CB367" s="100"/>
      <c r="CC367" s="100"/>
      <c r="CD367" s="101"/>
    </row>
    <row r="368" spans="1:82" x14ac:dyDescent="0.25">
      <c r="A368" s="102" t="s">
        <v>683</v>
      </c>
      <c r="B368" s="103"/>
      <c r="C368" s="104" t="s">
        <v>668</v>
      </c>
      <c r="D368" s="104" t="s">
        <v>664</v>
      </c>
      <c r="E368" s="105" t="s">
        <v>185</v>
      </c>
      <c r="F368" s="106" t="s">
        <v>104</v>
      </c>
      <c r="G368" s="107"/>
      <c r="H368" s="108" t="s">
        <v>104</v>
      </c>
      <c r="I368" s="106" t="s">
        <v>5</v>
      </c>
      <c r="J368" s="107" t="s">
        <v>5</v>
      </c>
      <c r="K368" s="109"/>
      <c r="L368" s="110"/>
      <c r="M368" s="111"/>
      <c r="N368" s="112">
        <v>2336</v>
      </c>
      <c r="O368" s="113">
        <v>2568</v>
      </c>
      <c r="P368" s="113">
        <v>2723</v>
      </c>
      <c r="Q368" s="114"/>
      <c r="R368" s="193">
        <v>0.09</v>
      </c>
      <c r="S368" s="112">
        <v>210</v>
      </c>
      <c r="T368" s="113">
        <v>231</v>
      </c>
      <c r="U368" s="113">
        <v>245</v>
      </c>
      <c r="V368" s="114">
        <f t="shared" si="167"/>
        <v>0</v>
      </c>
      <c r="W368" s="116"/>
      <c r="X368" s="117"/>
      <c r="Y368" s="118" t="s">
        <v>80</v>
      </c>
      <c r="Z368" s="107" t="str">
        <f>'[2]Tier 1'!V368</f>
        <v>D</v>
      </c>
      <c r="AA368" s="107"/>
      <c r="AB368" s="107"/>
      <c r="AC368" s="107"/>
      <c r="AD368" s="108"/>
      <c r="AE368" s="112">
        <f>'[2]Tier 1'!W368</f>
        <v>1962</v>
      </c>
      <c r="AF368" s="113"/>
      <c r="AG368" s="113">
        <f>'[2]Tier 1'!X368</f>
        <v>1962</v>
      </c>
      <c r="AH368" s="113"/>
      <c r="AI368" s="113">
        <f>'[2]Tier 1'!Y368</f>
        <v>1962</v>
      </c>
      <c r="AJ368" s="113">
        <f t="shared" si="168"/>
        <v>1765.8</v>
      </c>
      <c r="AK368" s="113" t="e">
        <f>VLOOKUP(A368,[1]_ScenarioData!$B$2:$FF$9999,-1,FALSE)</f>
        <v>#N/A</v>
      </c>
      <c r="AL368" s="114" t="e">
        <f t="shared" si="169"/>
        <v>#N/A</v>
      </c>
      <c r="AM368" s="112">
        <f t="shared" si="170"/>
        <v>210</v>
      </c>
      <c r="AN368" s="119">
        <f t="shared" si="171"/>
        <v>0.107</v>
      </c>
      <c r="AO368" s="107" t="str">
        <f t="shared" si="172"/>
        <v>OK</v>
      </c>
      <c r="AP368" s="113">
        <f t="shared" si="173"/>
        <v>231</v>
      </c>
      <c r="AQ368" s="119">
        <f t="shared" si="174"/>
        <v>0.11799999999999999</v>
      </c>
      <c r="AR368" s="107" t="str">
        <f t="shared" si="175"/>
        <v>OK</v>
      </c>
      <c r="AS368" s="113">
        <f t="shared" si="176"/>
        <v>245</v>
      </c>
      <c r="AT368" s="119">
        <f t="shared" si="177"/>
        <v>0.125</v>
      </c>
      <c r="AU368" s="120" t="str">
        <f t="shared" si="178"/>
        <v>OK</v>
      </c>
      <c r="AV368" s="113">
        <f t="shared" si="179"/>
        <v>0</v>
      </c>
      <c r="AW368" s="119" t="e">
        <f t="shared" si="180"/>
        <v>#N/A</v>
      </c>
      <c r="AX368" s="121" t="e">
        <f t="shared" si="181"/>
        <v>#N/A</v>
      </c>
      <c r="AY368" s="106"/>
      <c r="AZ368" s="107"/>
      <c r="BA368" s="111">
        <f t="shared" si="182"/>
        <v>0</v>
      </c>
      <c r="BB368" s="122">
        <f t="shared" si="183"/>
        <v>1</v>
      </c>
      <c r="BC368" s="123" t="e">
        <f>SUMIF(#REF!,#REF!, BB59:BB371)</f>
        <v>#REF!</v>
      </c>
      <c r="BD368" s="123">
        <f t="shared" si="184"/>
        <v>1</v>
      </c>
      <c r="BE368" s="123" t="e">
        <f>SUMIF(#REF!,#REF!, BD59:BD371)</f>
        <v>#REF!</v>
      </c>
      <c r="BF368" s="123">
        <f t="shared" si="185"/>
        <v>0</v>
      </c>
      <c r="BG368" s="123" t="e">
        <f>SUMIF(#REF!,#REF!, BF59:BF371)</f>
        <v>#REF!</v>
      </c>
      <c r="BH368" s="123" t="e">
        <f t="shared" si="186"/>
        <v>#N/A</v>
      </c>
      <c r="BI368" s="124">
        <f>SUMIF(B59:B371, B368, BH59:BH371)</f>
        <v>0</v>
      </c>
      <c r="BJ368" s="125"/>
      <c r="BK368" s="99"/>
      <c r="BL368" s="100"/>
      <c r="BM368" s="100"/>
      <c r="BN368" s="100"/>
      <c r="BO368" s="100"/>
      <c r="BP368" s="100"/>
      <c r="BQ368" s="100"/>
      <c r="BR368" s="100"/>
      <c r="BS368" s="100"/>
      <c r="BT368" s="100"/>
      <c r="BU368" s="100"/>
      <c r="BV368" s="100"/>
      <c r="BW368" s="100"/>
      <c r="BX368" s="100"/>
      <c r="BY368" s="100"/>
      <c r="BZ368" s="100"/>
      <c r="CA368" s="100"/>
      <c r="CB368" s="100"/>
      <c r="CC368" s="100"/>
      <c r="CD368" s="101"/>
    </row>
    <row r="369" spans="1:82" x14ac:dyDescent="0.25">
      <c r="A369" s="75" t="s">
        <v>684</v>
      </c>
      <c r="B369" s="76"/>
      <c r="C369" s="77" t="s">
        <v>394</v>
      </c>
      <c r="D369" s="77" t="s">
        <v>185</v>
      </c>
      <c r="E369" s="78" t="s">
        <v>370</v>
      </c>
      <c r="F369" s="79" t="s">
        <v>104</v>
      </c>
      <c r="G369" s="80"/>
      <c r="H369" s="81" t="s">
        <v>104</v>
      </c>
      <c r="I369" s="79" t="s">
        <v>5</v>
      </c>
      <c r="J369" s="80" t="s">
        <v>5</v>
      </c>
      <c r="K369" s="82"/>
      <c r="L369" s="83"/>
      <c r="M369" s="84"/>
      <c r="N369" s="85">
        <v>2336</v>
      </c>
      <c r="O369" s="86">
        <v>2568</v>
      </c>
      <c r="P369" s="86">
        <v>2723</v>
      </c>
      <c r="Q369" s="87"/>
      <c r="R369" s="192">
        <v>0.09</v>
      </c>
      <c r="S369" s="85">
        <v>210</v>
      </c>
      <c r="T369" s="86">
        <v>231</v>
      </c>
      <c r="U369" s="86">
        <v>245</v>
      </c>
      <c r="V369" s="87">
        <f t="shared" si="167"/>
        <v>0</v>
      </c>
      <c r="W369" s="89"/>
      <c r="X369" s="90"/>
      <c r="Y369" s="91" t="s">
        <v>80</v>
      </c>
      <c r="Z369" s="80" t="str">
        <f>'[2]Tier 1'!V369</f>
        <v>D</v>
      </c>
      <c r="AA369" s="80"/>
      <c r="AB369" s="80"/>
      <c r="AC369" s="80"/>
      <c r="AD369" s="81"/>
      <c r="AE369" s="85">
        <f>'[2]Tier 1'!W369</f>
        <v>1197</v>
      </c>
      <c r="AF369" s="86"/>
      <c r="AG369" s="86">
        <f>'[2]Tier 1'!X369</f>
        <v>1197</v>
      </c>
      <c r="AH369" s="86"/>
      <c r="AI369" s="86">
        <f>'[2]Tier 1'!Y369</f>
        <v>1197</v>
      </c>
      <c r="AJ369" s="86">
        <f t="shared" si="168"/>
        <v>1077.3</v>
      </c>
      <c r="AK369" s="86" t="e" vm="1">
        <f>VLOOKUP(A369,[1]_ScenarioData!$B$2:$FF$9999,-1,FALSE)</f>
        <v>#VALUE!</v>
      </c>
      <c r="AL369" s="87" t="e" vm="2">
        <f t="shared" si="169"/>
        <v>#VALUE!</v>
      </c>
      <c r="AM369" s="85">
        <f t="shared" si="170"/>
        <v>210</v>
      </c>
      <c r="AN369" s="92">
        <f t="shared" si="171"/>
        <v>0.17499999999999999</v>
      </c>
      <c r="AO369" s="80" t="str">
        <f t="shared" si="172"/>
        <v>OK</v>
      </c>
      <c r="AP369" s="86">
        <f t="shared" si="173"/>
        <v>231</v>
      </c>
      <c r="AQ369" s="92">
        <f t="shared" si="174"/>
        <v>0.193</v>
      </c>
      <c r="AR369" s="80" t="str">
        <f t="shared" si="175"/>
        <v>OK</v>
      </c>
      <c r="AS369" s="86">
        <f t="shared" si="176"/>
        <v>245</v>
      </c>
      <c r="AT369" s="92">
        <f t="shared" si="177"/>
        <v>0.20499999999999999</v>
      </c>
      <c r="AU369" s="93" t="str">
        <f t="shared" si="178"/>
        <v>OK</v>
      </c>
      <c r="AV369" s="86">
        <f t="shared" si="179"/>
        <v>0</v>
      </c>
      <c r="AW369" s="92" t="e" vm="2">
        <f t="shared" si="180"/>
        <v>#VALUE!</v>
      </c>
      <c r="AX369" s="94" t="e" vm="2">
        <f t="shared" si="181"/>
        <v>#VALUE!</v>
      </c>
      <c r="AY369" s="79"/>
      <c r="AZ369" s="80"/>
      <c r="BA369" s="84">
        <f t="shared" si="182"/>
        <v>0</v>
      </c>
      <c r="BB369" s="95">
        <f t="shared" si="183"/>
        <v>1</v>
      </c>
      <c r="BC369" s="96" t="e">
        <f>SUMIF(#REF!,#REF!, BB61:BB373)</f>
        <v>#REF!</v>
      </c>
      <c r="BD369" s="96">
        <f t="shared" si="184"/>
        <v>1</v>
      </c>
      <c r="BE369" s="96" t="e">
        <f>SUMIF(#REF!,#REF!, BD61:BD373)</f>
        <v>#REF!</v>
      </c>
      <c r="BF369" s="96">
        <f t="shared" si="185"/>
        <v>0</v>
      </c>
      <c r="BG369" s="96" t="e">
        <f>SUMIF(#REF!,#REF!, BF61:BF373)</f>
        <v>#REF!</v>
      </c>
      <c r="BH369" s="96" t="e" vm="2">
        <f t="shared" si="186"/>
        <v>#VALUE!</v>
      </c>
      <c r="BI369" s="97">
        <f>SUMIF(B61:B373, B369, BH61:BH373)</f>
        <v>0</v>
      </c>
      <c r="BJ369" s="98"/>
      <c r="BK369" s="99"/>
      <c r="BL369" s="100"/>
      <c r="BM369" s="100"/>
      <c r="BN369" s="100"/>
      <c r="BO369" s="100"/>
      <c r="BP369" s="100"/>
      <c r="BQ369" s="100"/>
      <c r="BR369" s="100"/>
      <c r="BS369" s="100"/>
      <c r="BT369" s="100"/>
      <c r="BU369" s="100"/>
      <c r="BV369" s="100"/>
      <c r="BW369" s="100"/>
      <c r="BX369" s="100"/>
      <c r="BY369" s="100"/>
      <c r="BZ369" s="100"/>
      <c r="CA369" s="100"/>
      <c r="CB369" s="100"/>
      <c r="CC369" s="100"/>
      <c r="CD369" s="101"/>
    </row>
    <row r="370" spans="1:82" x14ac:dyDescent="0.25">
      <c r="A370" s="102" t="s">
        <v>685</v>
      </c>
      <c r="B370" s="103"/>
      <c r="C370" s="104" t="s">
        <v>370</v>
      </c>
      <c r="D370" s="104" t="s">
        <v>394</v>
      </c>
      <c r="E370" s="105" t="s">
        <v>652</v>
      </c>
      <c r="F370" s="106" t="s">
        <v>104</v>
      </c>
      <c r="G370" s="107"/>
      <c r="H370" s="108" t="s">
        <v>104</v>
      </c>
      <c r="I370" s="106" t="s">
        <v>5</v>
      </c>
      <c r="J370" s="107" t="s">
        <v>5</v>
      </c>
      <c r="K370" s="109"/>
      <c r="L370" s="110"/>
      <c r="M370" s="111"/>
      <c r="N370" s="112">
        <v>2336</v>
      </c>
      <c r="O370" s="113">
        <v>2568</v>
      </c>
      <c r="P370" s="113">
        <v>2723</v>
      </c>
      <c r="Q370" s="114"/>
      <c r="R370" s="193">
        <v>0.09</v>
      </c>
      <c r="S370" s="112">
        <v>210</v>
      </c>
      <c r="T370" s="113">
        <v>231</v>
      </c>
      <c r="U370" s="113">
        <v>245</v>
      </c>
      <c r="V370" s="114">
        <f t="shared" si="167"/>
        <v>0</v>
      </c>
      <c r="W370" s="116"/>
      <c r="X370" s="117"/>
      <c r="Y370" s="118" t="s">
        <v>80</v>
      </c>
      <c r="Z370" s="107" t="str">
        <f>'[2]Tier 1'!V370</f>
        <v>D</v>
      </c>
      <c r="AA370" s="107"/>
      <c r="AB370" s="107"/>
      <c r="AC370" s="107"/>
      <c r="AD370" s="108"/>
      <c r="AE370" s="112">
        <f>'[2]Tier 1'!W370</f>
        <v>1962</v>
      </c>
      <c r="AF370" s="113"/>
      <c r="AG370" s="113">
        <f>'[2]Tier 1'!X370</f>
        <v>1962</v>
      </c>
      <c r="AH370" s="113"/>
      <c r="AI370" s="113">
        <f>'[2]Tier 1'!Y370</f>
        <v>1962</v>
      </c>
      <c r="AJ370" s="113">
        <f t="shared" si="168"/>
        <v>1765.8</v>
      </c>
      <c r="AK370" s="113" t="e" vm="1">
        <f>VLOOKUP(A370,[1]_ScenarioData!$B$2:$FF$9999,-1,FALSE)</f>
        <v>#VALUE!</v>
      </c>
      <c r="AL370" s="114" t="e" vm="2">
        <f t="shared" si="169"/>
        <v>#VALUE!</v>
      </c>
      <c r="AM370" s="112">
        <f t="shared" si="170"/>
        <v>210</v>
      </c>
      <c r="AN370" s="119">
        <f t="shared" si="171"/>
        <v>0.107</v>
      </c>
      <c r="AO370" s="107" t="str">
        <f t="shared" si="172"/>
        <v>OK</v>
      </c>
      <c r="AP370" s="113">
        <f t="shared" si="173"/>
        <v>231</v>
      </c>
      <c r="AQ370" s="119">
        <f t="shared" si="174"/>
        <v>0.11799999999999999</v>
      </c>
      <c r="AR370" s="107" t="str">
        <f t="shared" si="175"/>
        <v>OK</v>
      </c>
      <c r="AS370" s="113">
        <f t="shared" si="176"/>
        <v>245</v>
      </c>
      <c r="AT370" s="119">
        <f t="shared" si="177"/>
        <v>0.125</v>
      </c>
      <c r="AU370" s="120" t="str">
        <f t="shared" si="178"/>
        <v>OK</v>
      </c>
      <c r="AV370" s="113">
        <f t="shared" si="179"/>
        <v>0</v>
      </c>
      <c r="AW370" s="119" t="e" vm="2">
        <f t="shared" si="180"/>
        <v>#VALUE!</v>
      </c>
      <c r="AX370" s="121" t="e" vm="2">
        <f t="shared" si="181"/>
        <v>#VALUE!</v>
      </c>
      <c r="AY370" s="106"/>
      <c r="AZ370" s="107"/>
      <c r="BA370" s="111">
        <f t="shared" si="182"/>
        <v>0</v>
      </c>
      <c r="BB370" s="122">
        <f t="shared" si="183"/>
        <v>1</v>
      </c>
      <c r="BC370" s="123" t="e">
        <f>SUMIF(#REF!,#REF!, BB61:BB373)</f>
        <v>#REF!</v>
      </c>
      <c r="BD370" s="123">
        <f t="shared" si="184"/>
        <v>1</v>
      </c>
      <c r="BE370" s="123" t="e">
        <f>SUMIF(#REF!,#REF!, BD61:BD373)</f>
        <v>#REF!</v>
      </c>
      <c r="BF370" s="123">
        <f t="shared" si="185"/>
        <v>0</v>
      </c>
      <c r="BG370" s="123" t="e">
        <f>SUMIF(#REF!,#REF!, BF61:BF373)</f>
        <v>#REF!</v>
      </c>
      <c r="BH370" s="123" t="e" vm="2">
        <f t="shared" si="186"/>
        <v>#VALUE!</v>
      </c>
      <c r="BI370" s="124">
        <f>SUMIF(B61:B373, B370, BH61:BH373)</f>
        <v>0</v>
      </c>
      <c r="BJ370" s="125"/>
      <c r="BK370" s="99"/>
      <c r="BL370" s="100"/>
      <c r="BM370" s="100"/>
      <c r="BN370" s="100"/>
      <c r="BO370" s="100"/>
      <c r="BP370" s="100"/>
      <c r="BQ370" s="100"/>
      <c r="BR370" s="100"/>
      <c r="BS370" s="100"/>
      <c r="BT370" s="100"/>
      <c r="BU370" s="100"/>
      <c r="BV370" s="100"/>
      <c r="BW370" s="100"/>
      <c r="BX370" s="100"/>
      <c r="BY370" s="100"/>
      <c r="BZ370" s="100"/>
      <c r="CA370" s="100"/>
      <c r="CB370" s="100"/>
      <c r="CC370" s="100"/>
      <c r="CD370" s="101"/>
    </row>
    <row r="371" spans="1:82" hidden="1" x14ac:dyDescent="0.25">
      <c r="A371" s="75" t="s">
        <v>686</v>
      </c>
      <c r="B371" s="76"/>
      <c r="C371" s="77" t="s">
        <v>588</v>
      </c>
      <c r="D371" s="77" t="s">
        <v>325</v>
      </c>
      <c r="E371" s="78" t="s">
        <v>304</v>
      </c>
      <c r="F371" s="79" t="s">
        <v>104</v>
      </c>
      <c r="G371" s="80"/>
      <c r="H371" s="81" t="s">
        <v>104</v>
      </c>
      <c r="I371" s="79" t="s">
        <v>5</v>
      </c>
      <c r="J371" s="80" t="s">
        <v>5</v>
      </c>
      <c r="K371" s="82"/>
      <c r="L371" s="83"/>
      <c r="M371" s="84"/>
      <c r="N371" s="85" t="e">
        <v>#DIV/0!</v>
      </c>
      <c r="O371" s="86">
        <v>0</v>
      </c>
      <c r="P371" s="86" t="e">
        <v>#DIV/0!</v>
      </c>
      <c r="Q371" s="87"/>
      <c r="R371" s="192">
        <v>0.09</v>
      </c>
      <c r="S371" s="85" t="e">
        <v>#DIV/0!</v>
      </c>
      <c r="T371" s="86">
        <v>0</v>
      </c>
      <c r="U371" s="86" t="e">
        <v>#DIV/0!</v>
      </c>
      <c r="V371" s="87">
        <f t="shared" si="167"/>
        <v>0</v>
      </c>
      <c r="W371" s="89"/>
      <c r="X371" s="90"/>
      <c r="Y371" s="91" t="s">
        <v>80</v>
      </c>
      <c r="Z371" s="80" t="str">
        <f>'[2]Tier 1'!V371</f>
        <v>D</v>
      </c>
      <c r="AA371" s="80"/>
      <c r="AB371" s="80"/>
      <c r="AC371" s="80"/>
      <c r="AD371" s="81"/>
      <c r="AE371" s="85">
        <f>'[2]Tier 1'!W371</f>
        <v>1818</v>
      </c>
      <c r="AF371" s="86"/>
      <c r="AG371" s="86">
        <f>'[2]Tier 1'!X371</f>
        <v>1818</v>
      </c>
      <c r="AH371" s="86"/>
      <c r="AI371" s="86">
        <f>'[2]Tier 1'!Y371</f>
        <v>1818</v>
      </c>
      <c r="AJ371" s="86">
        <f t="shared" si="168"/>
        <v>1636.2</v>
      </c>
      <c r="AK371" s="86" t="e">
        <f>VLOOKUP(A371,[1]_ScenarioData!$B$2:$FF$9999,-1,FALSE)</f>
        <v>#N/A</v>
      </c>
      <c r="AL371" s="87" t="e">
        <f t="shared" si="169"/>
        <v>#N/A</v>
      </c>
      <c r="AM371" s="85" t="e">
        <f t="shared" si="170"/>
        <v>#DIV/0!</v>
      </c>
      <c r="AN371" s="92" t="e">
        <f t="shared" si="171"/>
        <v>#DIV/0!</v>
      </c>
      <c r="AO371" s="80" t="str">
        <f t="shared" si="172"/>
        <v>OK</v>
      </c>
      <c r="AP371" s="86">
        <f t="shared" si="173"/>
        <v>0</v>
      </c>
      <c r="AQ371" s="92">
        <f t="shared" si="174"/>
        <v>0</v>
      </c>
      <c r="AR371" s="80" t="str">
        <f t="shared" si="175"/>
        <v>OK</v>
      </c>
      <c r="AS371" s="86" t="e">
        <f t="shared" si="176"/>
        <v>#DIV/0!</v>
      </c>
      <c r="AT371" s="92" t="e">
        <f t="shared" si="177"/>
        <v>#DIV/0!</v>
      </c>
      <c r="AU371" s="93" t="str">
        <f t="shared" si="178"/>
        <v>OK</v>
      </c>
      <c r="AV371" s="86">
        <f t="shared" si="179"/>
        <v>0</v>
      </c>
      <c r="AW371" s="92" t="e">
        <f t="shared" si="180"/>
        <v>#N/A</v>
      </c>
      <c r="AX371" s="94" t="e">
        <f t="shared" si="181"/>
        <v>#N/A</v>
      </c>
      <c r="AY371" s="79"/>
      <c r="AZ371" s="80"/>
      <c r="BA371" s="84">
        <f t="shared" si="182"/>
        <v>0</v>
      </c>
      <c r="BB371" s="95" t="e">
        <f t="shared" si="183"/>
        <v>#DIV/0!</v>
      </c>
      <c r="BC371" s="96" t="e">
        <f>SUMIF(#REF!,#REF!, BB63:BB375)</f>
        <v>#REF!</v>
      </c>
      <c r="BD371" s="96">
        <f t="shared" si="184"/>
        <v>0</v>
      </c>
      <c r="BE371" s="96" t="e">
        <f>SUMIF(#REF!,#REF!, BD63:BD375)</f>
        <v>#REF!</v>
      </c>
      <c r="BF371" s="96" t="e">
        <f t="shared" si="185"/>
        <v>#DIV/0!</v>
      </c>
      <c r="BG371" s="96" t="e">
        <f>SUMIF(#REF!,#REF!, BF63:BF375)</f>
        <v>#REF!</v>
      </c>
      <c r="BH371" s="96" t="e">
        <f t="shared" si="186"/>
        <v>#N/A</v>
      </c>
      <c r="BI371" s="97">
        <f>SUMIF(B63:B375, B371, BH63:BH375)</f>
        <v>0</v>
      </c>
      <c r="BJ371" s="98"/>
      <c r="BK371" s="99"/>
      <c r="BL371" s="100"/>
      <c r="BM371" s="100"/>
      <c r="BN371" s="100"/>
      <c r="BO371" s="100"/>
      <c r="BP371" s="100"/>
      <c r="BQ371" s="100"/>
      <c r="BR371" s="100"/>
      <c r="BS371" s="100"/>
      <c r="BT371" s="100"/>
      <c r="BU371" s="100"/>
      <c r="BV371" s="100"/>
      <c r="BW371" s="100"/>
      <c r="BX371" s="100"/>
      <c r="BY371" s="100"/>
      <c r="BZ371" s="100"/>
      <c r="CA371" s="100"/>
      <c r="CB371" s="100"/>
      <c r="CC371" s="100"/>
      <c r="CD371" s="101"/>
    </row>
    <row r="372" spans="1:82" x14ac:dyDescent="0.25">
      <c r="A372" s="102" t="s">
        <v>687</v>
      </c>
      <c r="B372" s="103"/>
      <c r="C372" s="104" t="s">
        <v>645</v>
      </c>
      <c r="D372" s="104" t="s">
        <v>688</v>
      </c>
      <c r="E372" s="105" t="s">
        <v>223</v>
      </c>
      <c r="F372" s="106" t="s">
        <v>104</v>
      </c>
      <c r="G372" s="107"/>
      <c r="H372" s="108" t="s">
        <v>104</v>
      </c>
      <c r="I372" s="106" t="s">
        <v>5</v>
      </c>
      <c r="J372" s="107" t="s">
        <v>5</v>
      </c>
      <c r="K372" s="109"/>
      <c r="L372" s="110"/>
      <c r="M372" s="111"/>
      <c r="N372" s="112">
        <v>8723</v>
      </c>
      <c r="O372" s="113">
        <v>9257</v>
      </c>
      <c r="P372" s="113">
        <v>8443</v>
      </c>
      <c r="Q372" s="114"/>
      <c r="R372" s="193">
        <v>0.09</v>
      </c>
      <c r="S372" s="112">
        <v>785</v>
      </c>
      <c r="T372" s="113">
        <v>833</v>
      </c>
      <c r="U372" s="113">
        <v>760</v>
      </c>
      <c r="V372" s="114">
        <f t="shared" si="167"/>
        <v>0</v>
      </c>
      <c r="W372" s="116"/>
      <c r="X372" s="117"/>
      <c r="Y372" s="118" t="s">
        <v>80</v>
      </c>
      <c r="Z372" s="107" t="str">
        <f>'[2]Tier 1'!V372</f>
        <v>D</v>
      </c>
      <c r="AA372" s="107"/>
      <c r="AB372" s="107"/>
      <c r="AC372" s="107"/>
      <c r="AD372" s="108"/>
      <c r="AE372" s="112">
        <f>'[2]Tier 1'!W372</f>
        <v>1197</v>
      </c>
      <c r="AF372" s="113"/>
      <c r="AG372" s="113">
        <f>'[2]Tier 1'!X372</f>
        <v>1197</v>
      </c>
      <c r="AH372" s="113"/>
      <c r="AI372" s="113">
        <f>'[2]Tier 1'!Y372</f>
        <v>1197</v>
      </c>
      <c r="AJ372" s="113">
        <f t="shared" si="168"/>
        <v>1077.3</v>
      </c>
      <c r="AK372" s="113" t="e" vm="1">
        <f>VLOOKUP(A372,[1]_ScenarioData!$B$2:$FF$9999,-1,FALSE)</f>
        <v>#VALUE!</v>
      </c>
      <c r="AL372" s="114" t="e" vm="2">
        <f t="shared" si="169"/>
        <v>#VALUE!</v>
      </c>
      <c r="AM372" s="112">
        <f t="shared" si="170"/>
        <v>785</v>
      </c>
      <c r="AN372" s="119">
        <f t="shared" si="171"/>
        <v>0.65600000000000003</v>
      </c>
      <c r="AO372" s="107" t="str">
        <f t="shared" si="172"/>
        <v>OK</v>
      </c>
      <c r="AP372" s="113">
        <f t="shared" si="173"/>
        <v>833</v>
      </c>
      <c r="AQ372" s="119">
        <f t="shared" si="174"/>
        <v>0.69599999999999995</v>
      </c>
      <c r="AR372" s="107" t="str">
        <f t="shared" si="175"/>
        <v>OK</v>
      </c>
      <c r="AS372" s="113">
        <f t="shared" si="176"/>
        <v>760</v>
      </c>
      <c r="AT372" s="119">
        <f t="shared" si="177"/>
        <v>0.63500000000000001</v>
      </c>
      <c r="AU372" s="120" t="str">
        <f t="shared" si="178"/>
        <v>OK</v>
      </c>
      <c r="AV372" s="113">
        <f t="shared" si="179"/>
        <v>0</v>
      </c>
      <c r="AW372" s="119" t="e" vm="2">
        <f t="shared" si="180"/>
        <v>#VALUE!</v>
      </c>
      <c r="AX372" s="121" t="e" vm="2">
        <f t="shared" si="181"/>
        <v>#VALUE!</v>
      </c>
      <c r="AY372" s="106"/>
      <c r="AZ372" s="107"/>
      <c r="BA372" s="111">
        <f t="shared" si="182"/>
        <v>0</v>
      </c>
      <c r="BB372" s="122">
        <f t="shared" si="183"/>
        <v>1</v>
      </c>
      <c r="BC372" s="123" t="e">
        <f>SUMIF(#REF!,#REF!, BB63:BB375)</f>
        <v>#REF!</v>
      </c>
      <c r="BD372" s="123">
        <f t="shared" si="184"/>
        <v>1</v>
      </c>
      <c r="BE372" s="123" t="e">
        <f>SUMIF(#REF!,#REF!, BD63:BD375)</f>
        <v>#REF!</v>
      </c>
      <c r="BF372" s="123">
        <f t="shared" si="185"/>
        <v>0</v>
      </c>
      <c r="BG372" s="123" t="e">
        <f>SUMIF(#REF!,#REF!, BF63:BF375)</f>
        <v>#REF!</v>
      </c>
      <c r="BH372" s="123" t="e" vm="2">
        <f t="shared" si="186"/>
        <v>#VALUE!</v>
      </c>
      <c r="BI372" s="124">
        <f>SUMIF(B63:B375, B372, BH63:BH375)</f>
        <v>0</v>
      </c>
      <c r="BJ372" s="125"/>
      <c r="BK372" s="99"/>
      <c r="BL372" s="100"/>
      <c r="BM372" s="100"/>
      <c r="BN372" s="100"/>
      <c r="BO372" s="100"/>
      <c r="BP372" s="100"/>
      <c r="BQ372" s="100"/>
      <c r="BR372" s="100"/>
      <c r="BS372" s="100"/>
      <c r="BT372" s="100"/>
      <c r="BU372" s="100"/>
      <c r="BV372" s="100"/>
      <c r="BW372" s="100"/>
      <c r="BX372" s="100"/>
      <c r="BY372" s="100"/>
      <c r="BZ372" s="100"/>
      <c r="CA372" s="100"/>
      <c r="CB372" s="100"/>
      <c r="CC372" s="100"/>
      <c r="CD372" s="101"/>
    </row>
    <row r="373" spans="1:82" x14ac:dyDescent="0.25">
      <c r="A373" s="75" t="s">
        <v>689</v>
      </c>
      <c r="B373" s="76"/>
      <c r="C373" s="77" t="s">
        <v>645</v>
      </c>
      <c r="D373" s="77" t="s">
        <v>646</v>
      </c>
      <c r="E373" s="78" t="s">
        <v>414</v>
      </c>
      <c r="F373" s="79" t="s">
        <v>104</v>
      </c>
      <c r="G373" s="80"/>
      <c r="H373" s="81" t="s">
        <v>104</v>
      </c>
      <c r="I373" s="79" t="s">
        <v>5</v>
      </c>
      <c r="J373" s="80" t="s">
        <v>5</v>
      </c>
      <c r="K373" s="82"/>
      <c r="L373" s="83"/>
      <c r="M373" s="84"/>
      <c r="N373" s="85">
        <v>8723</v>
      </c>
      <c r="O373" s="86">
        <v>9257</v>
      </c>
      <c r="P373" s="86">
        <v>8443</v>
      </c>
      <c r="Q373" s="87"/>
      <c r="R373" s="192">
        <v>0.09</v>
      </c>
      <c r="S373" s="85">
        <v>785</v>
      </c>
      <c r="T373" s="86">
        <v>833</v>
      </c>
      <c r="U373" s="86">
        <v>760</v>
      </c>
      <c r="V373" s="87">
        <f t="shared" si="167"/>
        <v>0</v>
      </c>
      <c r="W373" s="89"/>
      <c r="X373" s="90"/>
      <c r="Y373" s="91" t="s">
        <v>80</v>
      </c>
      <c r="Z373" s="80" t="str">
        <f>'[2]Tier 1'!V373</f>
        <v>D</v>
      </c>
      <c r="AA373" s="80"/>
      <c r="AB373" s="80"/>
      <c r="AC373" s="80"/>
      <c r="AD373" s="81"/>
      <c r="AE373" s="85">
        <f>'[2]Tier 1'!W373</f>
        <v>1197</v>
      </c>
      <c r="AF373" s="86"/>
      <c r="AG373" s="86">
        <f>'[2]Tier 1'!X373</f>
        <v>1197</v>
      </c>
      <c r="AH373" s="86"/>
      <c r="AI373" s="86">
        <f>'[2]Tier 1'!Y373</f>
        <v>1197</v>
      </c>
      <c r="AJ373" s="86">
        <f t="shared" si="168"/>
        <v>1077.3</v>
      </c>
      <c r="AK373" s="86" t="e" vm="1">
        <f>VLOOKUP(A373,[1]_ScenarioData!$B$2:$FF$9999,-1,FALSE)</f>
        <v>#VALUE!</v>
      </c>
      <c r="AL373" s="87" t="e" vm="2">
        <f t="shared" si="169"/>
        <v>#VALUE!</v>
      </c>
      <c r="AM373" s="85">
        <f t="shared" si="170"/>
        <v>785</v>
      </c>
      <c r="AN373" s="92">
        <f t="shared" si="171"/>
        <v>0.65600000000000003</v>
      </c>
      <c r="AO373" s="80" t="str">
        <f t="shared" si="172"/>
        <v>OK</v>
      </c>
      <c r="AP373" s="86">
        <f t="shared" si="173"/>
        <v>833</v>
      </c>
      <c r="AQ373" s="92">
        <f t="shared" si="174"/>
        <v>0.69599999999999995</v>
      </c>
      <c r="AR373" s="80" t="str">
        <f t="shared" si="175"/>
        <v>OK</v>
      </c>
      <c r="AS373" s="86">
        <f t="shared" si="176"/>
        <v>760</v>
      </c>
      <c r="AT373" s="92">
        <f t="shared" si="177"/>
        <v>0.63500000000000001</v>
      </c>
      <c r="AU373" s="93" t="str">
        <f t="shared" si="178"/>
        <v>OK</v>
      </c>
      <c r="AV373" s="86">
        <f t="shared" si="179"/>
        <v>0</v>
      </c>
      <c r="AW373" s="92" t="e" vm="2">
        <f t="shared" si="180"/>
        <v>#VALUE!</v>
      </c>
      <c r="AX373" s="94" t="e" vm="2">
        <f t="shared" si="181"/>
        <v>#VALUE!</v>
      </c>
      <c r="AY373" s="79"/>
      <c r="AZ373" s="80"/>
      <c r="BA373" s="84">
        <f t="shared" si="182"/>
        <v>0</v>
      </c>
      <c r="BB373" s="95">
        <f t="shared" si="183"/>
        <v>1</v>
      </c>
      <c r="BC373" s="96" t="e">
        <f>SUMIF(#REF!,#REF!, BB65:BB377)</f>
        <v>#REF!</v>
      </c>
      <c r="BD373" s="96">
        <f t="shared" si="184"/>
        <v>1</v>
      </c>
      <c r="BE373" s="96" t="e">
        <f>SUMIF(#REF!,#REF!, BD65:BD377)</f>
        <v>#REF!</v>
      </c>
      <c r="BF373" s="96">
        <f t="shared" si="185"/>
        <v>0</v>
      </c>
      <c r="BG373" s="96" t="e">
        <f>SUMIF(#REF!,#REF!, BF65:BF377)</f>
        <v>#REF!</v>
      </c>
      <c r="BH373" s="96" t="e" vm="2">
        <f t="shared" si="186"/>
        <v>#VALUE!</v>
      </c>
      <c r="BI373" s="97">
        <f>SUMIF(B65:B377, B373, BH65:BH377)</f>
        <v>0</v>
      </c>
      <c r="BJ373" s="98"/>
      <c r="BK373" s="99"/>
      <c r="BL373" s="100"/>
      <c r="BM373" s="100"/>
      <c r="BN373" s="100"/>
      <c r="BO373" s="100"/>
      <c r="BP373" s="100"/>
      <c r="BQ373" s="100"/>
      <c r="BR373" s="100"/>
      <c r="BS373" s="100"/>
      <c r="BT373" s="100"/>
      <c r="BU373" s="100"/>
      <c r="BV373" s="100"/>
      <c r="BW373" s="100"/>
      <c r="BX373" s="100"/>
      <c r="BY373" s="100"/>
      <c r="BZ373" s="100"/>
      <c r="CA373" s="100"/>
      <c r="CB373" s="100"/>
      <c r="CC373" s="100"/>
      <c r="CD373" s="101"/>
    </row>
    <row r="374" spans="1:82" x14ac:dyDescent="0.25">
      <c r="A374" s="102" t="s">
        <v>690</v>
      </c>
      <c r="B374" s="103"/>
      <c r="C374" s="104" t="s">
        <v>645</v>
      </c>
      <c r="D374" s="104" t="s">
        <v>414</v>
      </c>
      <c r="E374" s="105" t="s">
        <v>691</v>
      </c>
      <c r="F374" s="106" t="s">
        <v>104</v>
      </c>
      <c r="G374" s="107"/>
      <c r="H374" s="108" t="s">
        <v>104</v>
      </c>
      <c r="I374" s="106" t="s">
        <v>5</v>
      </c>
      <c r="J374" s="107" t="s">
        <v>5</v>
      </c>
      <c r="K374" s="109"/>
      <c r="L374" s="110"/>
      <c r="M374" s="111"/>
      <c r="N374" s="112">
        <v>8723</v>
      </c>
      <c r="O374" s="113">
        <v>9257</v>
      </c>
      <c r="P374" s="113">
        <v>8443</v>
      </c>
      <c r="Q374" s="114"/>
      <c r="R374" s="193">
        <v>0.09</v>
      </c>
      <c r="S374" s="112">
        <v>785</v>
      </c>
      <c r="T374" s="113">
        <v>833</v>
      </c>
      <c r="U374" s="113">
        <v>760</v>
      </c>
      <c r="V374" s="114">
        <f t="shared" si="167"/>
        <v>0</v>
      </c>
      <c r="W374" s="116"/>
      <c r="X374" s="117"/>
      <c r="Y374" s="118" t="s">
        <v>80</v>
      </c>
      <c r="Z374" s="107" t="str">
        <f>'[2]Tier 1'!V374</f>
        <v>D</v>
      </c>
      <c r="AA374" s="107"/>
      <c r="AB374" s="107"/>
      <c r="AC374" s="107"/>
      <c r="AD374" s="108"/>
      <c r="AE374" s="112">
        <f>'[2]Tier 1'!W374</f>
        <v>1197</v>
      </c>
      <c r="AF374" s="113"/>
      <c r="AG374" s="113">
        <f>'[2]Tier 1'!X374</f>
        <v>1197</v>
      </c>
      <c r="AH374" s="113"/>
      <c r="AI374" s="113">
        <f>'[2]Tier 1'!Y374</f>
        <v>1197</v>
      </c>
      <c r="AJ374" s="113">
        <f t="shared" si="168"/>
        <v>1077.3</v>
      </c>
      <c r="AK374" s="113" t="e" vm="1">
        <f>VLOOKUP(A374,[1]_ScenarioData!$B$2:$FF$9999,-1,FALSE)</f>
        <v>#VALUE!</v>
      </c>
      <c r="AL374" s="114" t="e" vm="2">
        <f t="shared" si="169"/>
        <v>#VALUE!</v>
      </c>
      <c r="AM374" s="112">
        <f t="shared" si="170"/>
        <v>785</v>
      </c>
      <c r="AN374" s="119">
        <f t="shared" si="171"/>
        <v>0.65600000000000003</v>
      </c>
      <c r="AO374" s="107" t="str">
        <f t="shared" si="172"/>
        <v>OK</v>
      </c>
      <c r="AP374" s="113">
        <f t="shared" si="173"/>
        <v>833</v>
      </c>
      <c r="AQ374" s="119">
        <f t="shared" si="174"/>
        <v>0.69599999999999995</v>
      </c>
      <c r="AR374" s="107" t="str">
        <f t="shared" si="175"/>
        <v>OK</v>
      </c>
      <c r="AS374" s="113">
        <f t="shared" si="176"/>
        <v>760</v>
      </c>
      <c r="AT374" s="119">
        <f t="shared" si="177"/>
        <v>0.63500000000000001</v>
      </c>
      <c r="AU374" s="120" t="str">
        <f t="shared" si="178"/>
        <v>OK</v>
      </c>
      <c r="AV374" s="113">
        <f t="shared" si="179"/>
        <v>0</v>
      </c>
      <c r="AW374" s="119" t="e" vm="2">
        <f t="shared" si="180"/>
        <v>#VALUE!</v>
      </c>
      <c r="AX374" s="121" t="e" vm="2">
        <f t="shared" si="181"/>
        <v>#VALUE!</v>
      </c>
      <c r="AY374" s="106"/>
      <c r="AZ374" s="107"/>
      <c r="BA374" s="111">
        <f t="shared" si="182"/>
        <v>0</v>
      </c>
      <c r="BB374" s="122">
        <f t="shared" si="183"/>
        <v>1</v>
      </c>
      <c r="BC374" s="123" t="e">
        <f>SUMIF(#REF!,#REF!, BB65:BB377)</f>
        <v>#REF!</v>
      </c>
      <c r="BD374" s="123">
        <f t="shared" si="184"/>
        <v>1</v>
      </c>
      <c r="BE374" s="123" t="e">
        <f>SUMIF(#REF!,#REF!, BD65:BD377)</f>
        <v>#REF!</v>
      </c>
      <c r="BF374" s="123">
        <f t="shared" si="185"/>
        <v>0</v>
      </c>
      <c r="BG374" s="123" t="e">
        <f>SUMIF(#REF!,#REF!, BF65:BF377)</f>
        <v>#REF!</v>
      </c>
      <c r="BH374" s="123" t="e" vm="2">
        <f t="shared" si="186"/>
        <v>#VALUE!</v>
      </c>
      <c r="BI374" s="124">
        <f>SUMIF(B65:B377, B374, BH65:BH377)</f>
        <v>0</v>
      </c>
      <c r="BJ374" s="125"/>
      <c r="BK374" s="99"/>
      <c r="BL374" s="100"/>
      <c r="BM374" s="100"/>
      <c r="BN374" s="100"/>
      <c r="BO374" s="100"/>
      <c r="BP374" s="100"/>
      <c r="BQ374" s="100"/>
      <c r="BR374" s="100"/>
      <c r="BS374" s="100"/>
      <c r="BT374" s="100"/>
      <c r="BU374" s="100"/>
      <c r="BV374" s="100"/>
      <c r="BW374" s="100"/>
      <c r="BX374" s="100"/>
      <c r="BY374" s="100"/>
      <c r="BZ374" s="100"/>
      <c r="CA374" s="100"/>
      <c r="CB374" s="100"/>
      <c r="CC374" s="100"/>
      <c r="CD374" s="101"/>
    </row>
    <row r="375" spans="1:82" hidden="1" x14ac:dyDescent="0.25">
      <c r="A375" s="75" t="s">
        <v>692</v>
      </c>
      <c r="B375" s="76"/>
      <c r="C375" s="77" t="s">
        <v>649</v>
      </c>
      <c r="D375" s="77" t="s">
        <v>645</v>
      </c>
      <c r="E375" s="78" t="s">
        <v>693</v>
      </c>
      <c r="F375" s="79" t="s">
        <v>104</v>
      </c>
      <c r="G375" s="80"/>
      <c r="H375" s="81" t="s">
        <v>104</v>
      </c>
      <c r="I375" s="79" t="s">
        <v>5</v>
      </c>
      <c r="J375" s="80" t="s">
        <v>5</v>
      </c>
      <c r="K375" s="82"/>
      <c r="L375" s="83"/>
      <c r="M375" s="84"/>
      <c r="N375" s="85" t="e">
        <v>#DIV/0!</v>
      </c>
      <c r="O375" s="86">
        <v>0</v>
      </c>
      <c r="P375" s="86" t="e">
        <v>#DIV/0!</v>
      </c>
      <c r="Q375" s="87"/>
      <c r="R375" s="192">
        <v>0.09</v>
      </c>
      <c r="S375" s="85" t="e">
        <v>#DIV/0!</v>
      </c>
      <c r="T375" s="86">
        <v>0</v>
      </c>
      <c r="U375" s="86" t="e">
        <v>#DIV/0!</v>
      </c>
      <c r="V375" s="87">
        <f t="shared" si="167"/>
        <v>0</v>
      </c>
      <c r="W375" s="89"/>
      <c r="X375" s="90"/>
      <c r="Y375" s="91" t="s">
        <v>80</v>
      </c>
      <c r="Z375" s="80" t="str">
        <f>'[2]Tier 1'!V375</f>
        <v>D</v>
      </c>
      <c r="AA375" s="80"/>
      <c r="AB375" s="80"/>
      <c r="AC375" s="80"/>
      <c r="AD375" s="81"/>
      <c r="AE375" s="85">
        <f>'[2]Tier 1'!W375</f>
        <v>1962</v>
      </c>
      <c r="AF375" s="86"/>
      <c r="AG375" s="86">
        <f>'[2]Tier 1'!X375</f>
        <v>1962</v>
      </c>
      <c r="AH375" s="86"/>
      <c r="AI375" s="86">
        <f>'[2]Tier 1'!Y375</f>
        <v>1962</v>
      </c>
      <c r="AJ375" s="86">
        <f t="shared" si="168"/>
        <v>1765.8</v>
      </c>
      <c r="AK375" s="86" t="e">
        <f>VLOOKUP(A375,[1]_ScenarioData!$B$2:$FF$9999,-1,FALSE)</f>
        <v>#N/A</v>
      </c>
      <c r="AL375" s="87" t="e">
        <f t="shared" si="169"/>
        <v>#N/A</v>
      </c>
      <c r="AM375" s="85" t="e">
        <f t="shared" si="170"/>
        <v>#DIV/0!</v>
      </c>
      <c r="AN375" s="92" t="e">
        <f t="shared" si="171"/>
        <v>#DIV/0!</v>
      </c>
      <c r="AO375" s="80" t="str">
        <f t="shared" si="172"/>
        <v>OK</v>
      </c>
      <c r="AP375" s="86">
        <f t="shared" si="173"/>
        <v>0</v>
      </c>
      <c r="AQ375" s="92">
        <f t="shared" si="174"/>
        <v>0</v>
      </c>
      <c r="AR375" s="80" t="str">
        <f t="shared" si="175"/>
        <v>OK</v>
      </c>
      <c r="AS375" s="86" t="e">
        <f t="shared" si="176"/>
        <v>#DIV/0!</v>
      </c>
      <c r="AT375" s="92" t="e">
        <f t="shared" si="177"/>
        <v>#DIV/0!</v>
      </c>
      <c r="AU375" s="93" t="str">
        <f t="shared" si="178"/>
        <v>OK</v>
      </c>
      <c r="AV375" s="86">
        <f t="shared" si="179"/>
        <v>0</v>
      </c>
      <c r="AW375" s="92" t="e">
        <f t="shared" si="180"/>
        <v>#N/A</v>
      </c>
      <c r="AX375" s="94" t="e">
        <f t="shared" si="181"/>
        <v>#N/A</v>
      </c>
      <c r="AY375" s="79"/>
      <c r="AZ375" s="80"/>
      <c r="BA375" s="84">
        <f t="shared" si="182"/>
        <v>0</v>
      </c>
      <c r="BB375" s="95" t="e">
        <f t="shared" si="183"/>
        <v>#DIV/0!</v>
      </c>
      <c r="BC375" s="96" t="e">
        <f>SUMIF(#REF!,#REF!, BB67:BB379)</f>
        <v>#REF!</v>
      </c>
      <c r="BD375" s="96">
        <f t="shared" si="184"/>
        <v>0</v>
      </c>
      <c r="BE375" s="96" t="e">
        <f>SUMIF(#REF!,#REF!, BD67:BD379)</f>
        <v>#REF!</v>
      </c>
      <c r="BF375" s="96" t="e">
        <f t="shared" si="185"/>
        <v>#DIV/0!</v>
      </c>
      <c r="BG375" s="96" t="e">
        <f>SUMIF(#REF!,#REF!, BF67:BF379)</f>
        <v>#REF!</v>
      </c>
      <c r="BH375" s="96" t="e">
        <f t="shared" si="186"/>
        <v>#N/A</v>
      </c>
      <c r="BI375" s="97">
        <f>SUMIF(B67:B379, B375, BH67:BH379)</f>
        <v>0</v>
      </c>
      <c r="BJ375" s="98"/>
      <c r="BK375" s="99"/>
      <c r="BL375" s="100"/>
      <c r="BM375" s="100"/>
      <c r="BN375" s="100"/>
      <c r="BO375" s="100"/>
      <c r="BP375" s="100"/>
      <c r="BQ375" s="100"/>
      <c r="BR375" s="100"/>
      <c r="BS375" s="100"/>
      <c r="BT375" s="100"/>
      <c r="BU375" s="100"/>
      <c r="BV375" s="100"/>
      <c r="BW375" s="100"/>
      <c r="BX375" s="100"/>
      <c r="BY375" s="100"/>
      <c r="BZ375" s="100"/>
      <c r="CA375" s="100"/>
      <c r="CB375" s="100"/>
      <c r="CC375" s="100"/>
      <c r="CD375" s="101"/>
    </row>
    <row r="376" spans="1:82" hidden="1" x14ac:dyDescent="0.25">
      <c r="A376" s="102" t="s">
        <v>694</v>
      </c>
      <c r="B376" s="103"/>
      <c r="C376" s="104" t="s">
        <v>649</v>
      </c>
      <c r="D376" s="104" t="s">
        <v>181</v>
      </c>
      <c r="E376" s="105" t="s">
        <v>645</v>
      </c>
      <c r="F376" s="106" t="s">
        <v>104</v>
      </c>
      <c r="G376" s="107"/>
      <c r="H376" s="108" t="s">
        <v>104</v>
      </c>
      <c r="I376" s="106" t="s">
        <v>5</v>
      </c>
      <c r="J376" s="107" t="s">
        <v>5</v>
      </c>
      <c r="K376" s="109"/>
      <c r="L376" s="110"/>
      <c r="M376" s="111"/>
      <c r="N376" s="112" t="e">
        <v>#DIV/0!</v>
      </c>
      <c r="O376" s="113">
        <v>0</v>
      </c>
      <c r="P376" s="113" t="e">
        <v>#DIV/0!</v>
      </c>
      <c r="Q376" s="114"/>
      <c r="R376" s="193">
        <v>0.09</v>
      </c>
      <c r="S376" s="112" t="e">
        <v>#DIV/0!</v>
      </c>
      <c r="T376" s="113">
        <v>0</v>
      </c>
      <c r="U376" s="113" t="e">
        <v>#DIV/0!</v>
      </c>
      <c r="V376" s="114">
        <f t="shared" si="167"/>
        <v>0</v>
      </c>
      <c r="W376" s="116"/>
      <c r="X376" s="117"/>
      <c r="Y376" s="118" t="s">
        <v>80</v>
      </c>
      <c r="Z376" s="107" t="str">
        <f>'[2]Tier 1'!V376</f>
        <v>D</v>
      </c>
      <c r="AA376" s="107"/>
      <c r="AB376" s="107"/>
      <c r="AC376" s="107"/>
      <c r="AD376" s="108"/>
      <c r="AE376" s="112">
        <f>'[2]Tier 1'!W376</f>
        <v>1962</v>
      </c>
      <c r="AF376" s="113"/>
      <c r="AG376" s="113">
        <f>'[2]Tier 1'!X376</f>
        <v>1962</v>
      </c>
      <c r="AH376" s="113"/>
      <c r="AI376" s="113">
        <f>'[2]Tier 1'!Y376</f>
        <v>1962</v>
      </c>
      <c r="AJ376" s="113">
        <f t="shared" si="168"/>
        <v>1765.8</v>
      </c>
      <c r="AK376" s="113" t="e">
        <f>VLOOKUP(A376,[1]_ScenarioData!$B$2:$FF$9999,-1,FALSE)</f>
        <v>#N/A</v>
      </c>
      <c r="AL376" s="114" t="e">
        <f t="shared" si="169"/>
        <v>#N/A</v>
      </c>
      <c r="AM376" s="112" t="e">
        <f t="shared" si="170"/>
        <v>#DIV/0!</v>
      </c>
      <c r="AN376" s="119" t="e">
        <f t="shared" si="171"/>
        <v>#DIV/0!</v>
      </c>
      <c r="AO376" s="107" t="str">
        <f t="shared" si="172"/>
        <v>OK</v>
      </c>
      <c r="AP376" s="113">
        <f t="shared" si="173"/>
        <v>0</v>
      </c>
      <c r="AQ376" s="119">
        <f t="shared" si="174"/>
        <v>0</v>
      </c>
      <c r="AR376" s="107" t="str">
        <f t="shared" si="175"/>
        <v>OK</v>
      </c>
      <c r="AS376" s="113" t="e">
        <f t="shared" si="176"/>
        <v>#DIV/0!</v>
      </c>
      <c r="AT376" s="119" t="e">
        <f t="shared" si="177"/>
        <v>#DIV/0!</v>
      </c>
      <c r="AU376" s="120" t="str">
        <f t="shared" si="178"/>
        <v>OK</v>
      </c>
      <c r="AV376" s="113">
        <f t="shared" si="179"/>
        <v>0</v>
      </c>
      <c r="AW376" s="119" t="e">
        <f t="shared" si="180"/>
        <v>#N/A</v>
      </c>
      <c r="AX376" s="121" t="e">
        <f t="shared" si="181"/>
        <v>#N/A</v>
      </c>
      <c r="AY376" s="106"/>
      <c r="AZ376" s="107"/>
      <c r="BA376" s="111">
        <f t="shared" si="182"/>
        <v>0</v>
      </c>
      <c r="BB376" s="122" t="e">
        <f t="shared" si="183"/>
        <v>#DIV/0!</v>
      </c>
      <c r="BC376" s="123" t="e">
        <f>SUMIF(#REF!,#REF!, BB67:BB379)</f>
        <v>#REF!</v>
      </c>
      <c r="BD376" s="123">
        <f t="shared" si="184"/>
        <v>0</v>
      </c>
      <c r="BE376" s="123" t="e">
        <f>SUMIF(#REF!,#REF!, BD67:BD379)</f>
        <v>#REF!</v>
      </c>
      <c r="BF376" s="123" t="e">
        <f t="shared" si="185"/>
        <v>#DIV/0!</v>
      </c>
      <c r="BG376" s="123" t="e">
        <f>SUMIF(#REF!,#REF!, BF67:BF379)</f>
        <v>#REF!</v>
      </c>
      <c r="BH376" s="123" t="e">
        <f t="shared" si="186"/>
        <v>#N/A</v>
      </c>
      <c r="BI376" s="124">
        <f>SUMIF(B67:B379, B376, BH67:BH379)</f>
        <v>0</v>
      </c>
      <c r="BJ376" s="125"/>
      <c r="BK376" s="99"/>
      <c r="BL376" s="100"/>
      <c r="BM376" s="100"/>
      <c r="BN376" s="100"/>
      <c r="BO376" s="100"/>
      <c r="BP376" s="100"/>
      <c r="BQ376" s="100"/>
      <c r="BR376" s="100"/>
      <c r="BS376" s="100"/>
      <c r="BT376" s="100"/>
      <c r="BU376" s="100"/>
      <c r="BV376" s="100"/>
      <c r="BW376" s="100"/>
      <c r="BX376" s="100"/>
      <c r="BY376" s="100"/>
      <c r="BZ376" s="100"/>
      <c r="CA376" s="100"/>
      <c r="CB376" s="100"/>
      <c r="CC376" s="100"/>
      <c r="CD376" s="101"/>
    </row>
    <row r="377" spans="1:82" hidden="1" x14ac:dyDescent="0.25">
      <c r="A377" s="75" t="s">
        <v>695</v>
      </c>
      <c r="B377" s="76"/>
      <c r="C377" s="77" t="s">
        <v>649</v>
      </c>
      <c r="D377" s="77" t="s">
        <v>688</v>
      </c>
      <c r="E377" s="78" t="s">
        <v>181</v>
      </c>
      <c r="F377" s="79" t="s">
        <v>104</v>
      </c>
      <c r="G377" s="80"/>
      <c r="H377" s="81" t="s">
        <v>104</v>
      </c>
      <c r="I377" s="79" t="s">
        <v>5</v>
      </c>
      <c r="J377" s="80" t="s">
        <v>5</v>
      </c>
      <c r="K377" s="82"/>
      <c r="L377" s="83"/>
      <c r="M377" s="84"/>
      <c r="N377" s="85" t="e">
        <v>#DIV/0!</v>
      </c>
      <c r="O377" s="86">
        <v>0</v>
      </c>
      <c r="P377" s="86" t="e">
        <v>#DIV/0!</v>
      </c>
      <c r="Q377" s="87"/>
      <c r="R377" s="192">
        <v>0.09</v>
      </c>
      <c r="S377" s="85" t="e">
        <v>#DIV/0!</v>
      </c>
      <c r="T377" s="86">
        <v>0</v>
      </c>
      <c r="U377" s="86" t="e">
        <v>#DIV/0!</v>
      </c>
      <c r="V377" s="87">
        <f t="shared" si="167"/>
        <v>0</v>
      </c>
      <c r="W377" s="89"/>
      <c r="X377" s="90"/>
      <c r="Y377" s="91" t="s">
        <v>80</v>
      </c>
      <c r="Z377" s="80" t="str">
        <f>'[2]Tier 1'!V377</f>
        <v>D</v>
      </c>
      <c r="AA377" s="80"/>
      <c r="AB377" s="80"/>
      <c r="AC377" s="80"/>
      <c r="AD377" s="81"/>
      <c r="AE377" s="85">
        <f>'[2]Tier 1'!W377</f>
        <v>1962</v>
      </c>
      <c r="AF377" s="86"/>
      <c r="AG377" s="86">
        <f>'[2]Tier 1'!X377</f>
        <v>1962</v>
      </c>
      <c r="AH377" s="86"/>
      <c r="AI377" s="86">
        <f>'[2]Tier 1'!Y377</f>
        <v>1962</v>
      </c>
      <c r="AJ377" s="86">
        <f t="shared" si="168"/>
        <v>1765.8</v>
      </c>
      <c r="AK377" s="86" t="e">
        <f>VLOOKUP(A377,[1]_ScenarioData!$B$2:$FF$9999,-1,FALSE)</f>
        <v>#N/A</v>
      </c>
      <c r="AL377" s="87" t="e">
        <f t="shared" si="169"/>
        <v>#N/A</v>
      </c>
      <c r="AM377" s="85" t="e">
        <f t="shared" si="170"/>
        <v>#DIV/0!</v>
      </c>
      <c r="AN377" s="92" t="e">
        <f t="shared" si="171"/>
        <v>#DIV/0!</v>
      </c>
      <c r="AO377" s="80" t="str">
        <f t="shared" si="172"/>
        <v>OK</v>
      </c>
      <c r="AP377" s="86">
        <f t="shared" si="173"/>
        <v>0</v>
      </c>
      <c r="AQ377" s="92">
        <f t="shared" si="174"/>
        <v>0</v>
      </c>
      <c r="AR377" s="80" t="str">
        <f t="shared" si="175"/>
        <v>OK</v>
      </c>
      <c r="AS377" s="86" t="e">
        <f t="shared" si="176"/>
        <v>#DIV/0!</v>
      </c>
      <c r="AT377" s="92" t="e">
        <f t="shared" si="177"/>
        <v>#DIV/0!</v>
      </c>
      <c r="AU377" s="93" t="str">
        <f t="shared" si="178"/>
        <v>OK</v>
      </c>
      <c r="AV377" s="86">
        <f t="shared" si="179"/>
        <v>0</v>
      </c>
      <c r="AW377" s="92" t="e">
        <f t="shared" si="180"/>
        <v>#N/A</v>
      </c>
      <c r="AX377" s="94" t="e">
        <f t="shared" si="181"/>
        <v>#N/A</v>
      </c>
      <c r="AY377" s="79"/>
      <c r="AZ377" s="80"/>
      <c r="BA377" s="84">
        <f t="shared" si="182"/>
        <v>0</v>
      </c>
      <c r="BB377" s="95" t="e">
        <f t="shared" si="183"/>
        <v>#DIV/0!</v>
      </c>
      <c r="BC377" s="96" t="e">
        <f>SUMIF(#REF!,#REF!, BB69:BB381)</f>
        <v>#REF!</v>
      </c>
      <c r="BD377" s="96">
        <f t="shared" si="184"/>
        <v>0</v>
      </c>
      <c r="BE377" s="96" t="e">
        <f>SUMIF(#REF!,#REF!, BD69:BD381)</f>
        <v>#REF!</v>
      </c>
      <c r="BF377" s="96" t="e">
        <f t="shared" si="185"/>
        <v>#DIV/0!</v>
      </c>
      <c r="BG377" s="96" t="e">
        <f>SUMIF(#REF!,#REF!, BF69:BF381)</f>
        <v>#REF!</v>
      </c>
      <c r="BH377" s="96" t="e">
        <f t="shared" si="186"/>
        <v>#N/A</v>
      </c>
      <c r="BI377" s="97">
        <f>SUMIF(B69:B381, B377, BH69:BH381)</f>
        <v>0</v>
      </c>
      <c r="BJ377" s="98"/>
      <c r="BK377" s="99"/>
      <c r="BL377" s="100"/>
      <c r="BM377" s="100"/>
      <c r="BN377" s="100"/>
      <c r="BO377" s="100"/>
      <c r="BP377" s="100"/>
      <c r="BQ377" s="100"/>
      <c r="BR377" s="100"/>
      <c r="BS377" s="100"/>
      <c r="BT377" s="100"/>
      <c r="BU377" s="100"/>
      <c r="BV377" s="100"/>
      <c r="BW377" s="100"/>
      <c r="BX377" s="100"/>
      <c r="BY377" s="100"/>
      <c r="BZ377" s="100"/>
      <c r="CA377" s="100"/>
      <c r="CB377" s="100"/>
      <c r="CC377" s="100"/>
      <c r="CD377" s="101"/>
    </row>
    <row r="378" spans="1:82" x14ac:dyDescent="0.25">
      <c r="A378" s="102" t="s">
        <v>696</v>
      </c>
      <c r="B378" s="103"/>
      <c r="C378" s="104" t="s">
        <v>478</v>
      </c>
      <c r="D378" s="104" t="s">
        <v>112</v>
      </c>
      <c r="E378" s="105" t="s">
        <v>117</v>
      </c>
      <c r="F378" s="106" t="s">
        <v>104</v>
      </c>
      <c r="G378" s="107"/>
      <c r="H378" s="108" t="s">
        <v>104</v>
      </c>
      <c r="I378" s="106" t="s">
        <v>5</v>
      </c>
      <c r="J378" s="107" t="s">
        <v>5</v>
      </c>
      <c r="K378" s="109"/>
      <c r="L378" s="110"/>
      <c r="M378" s="111"/>
      <c r="N378" s="112">
        <v>4830</v>
      </c>
      <c r="O378" s="113">
        <v>5155</v>
      </c>
      <c r="P378" s="113">
        <v>5371</v>
      </c>
      <c r="Q378" s="114"/>
      <c r="R378" s="193">
        <v>0.09</v>
      </c>
      <c r="S378" s="112">
        <v>435</v>
      </c>
      <c r="T378" s="113">
        <v>464</v>
      </c>
      <c r="U378" s="113">
        <v>483</v>
      </c>
      <c r="V378" s="114">
        <f t="shared" si="167"/>
        <v>0</v>
      </c>
      <c r="W378" s="116"/>
      <c r="X378" s="117"/>
      <c r="Y378" s="118" t="s">
        <v>80</v>
      </c>
      <c r="Z378" s="107" t="str">
        <f>'[2]Tier 1'!V378</f>
        <v>D</v>
      </c>
      <c r="AA378" s="107"/>
      <c r="AB378" s="107"/>
      <c r="AC378" s="107"/>
      <c r="AD378" s="108"/>
      <c r="AE378" s="112">
        <f>'[2]Tier 1'!W378</f>
        <v>1440</v>
      </c>
      <c r="AF378" s="113"/>
      <c r="AG378" s="113">
        <f>'[2]Tier 1'!X378</f>
        <v>1440</v>
      </c>
      <c r="AH378" s="113"/>
      <c r="AI378" s="113">
        <f>'[2]Tier 1'!Y378</f>
        <v>1440</v>
      </c>
      <c r="AJ378" s="113">
        <f t="shared" si="168"/>
        <v>1296</v>
      </c>
      <c r="AK378" s="113" t="e" vm="1">
        <f>VLOOKUP(A378,[1]_ScenarioData!$B$2:$FF$9999,-1,FALSE)</f>
        <v>#VALUE!</v>
      </c>
      <c r="AL378" s="114" t="e" vm="2">
        <f t="shared" si="169"/>
        <v>#VALUE!</v>
      </c>
      <c r="AM378" s="112">
        <f t="shared" si="170"/>
        <v>435</v>
      </c>
      <c r="AN378" s="119">
        <f t="shared" si="171"/>
        <v>0.30199999999999999</v>
      </c>
      <c r="AO378" s="107" t="str">
        <f t="shared" si="172"/>
        <v>OK</v>
      </c>
      <c r="AP378" s="113">
        <f t="shared" si="173"/>
        <v>464</v>
      </c>
      <c r="AQ378" s="119">
        <f t="shared" si="174"/>
        <v>0.32200000000000001</v>
      </c>
      <c r="AR378" s="107" t="str">
        <f t="shared" si="175"/>
        <v>OK</v>
      </c>
      <c r="AS378" s="113">
        <f t="shared" si="176"/>
        <v>483</v>
      </c>
      <c r="AT378" s="119">
        <f t="shared" si="177"/>
        <v>0.33500000000000002</v>
      </c>
      <c r="AU378" s="120" t="str">
        <f t="shared" si="178"/>
        <v>OK</v>
      </c>
      <c r="AV378" s="113">
        <f t="shared" si="179"/>
        <v>0</v>
      </c>
      <c r="AW378" s="119" t="e" vm="2">
        <f t="shared" si="180"/>
        <v>#VALUE!</v>
      </c>
      <c r="AX378" s="121" t="e" vm="2">
        <f t="shared" si="181"/>
        <v>#VALUE!</v>
      </c>
      <c r="AY378" s="106"/>
      <c r="AZ378" s="107"/>
      <c r="BA378" s="111">
        <f t="shared" si="182"/>
        <v>0</v>
      </c>
      <c r="BB378" s="122">
        <f t="shared" si="183"/>
        <v>1</v>
      </c>
      <c r="BC378" s="123" t="e">
        <f>SUMIF(#REF!,#REF!, BB69:BB381)</f>
        <v>#REF!</v>
      </c>
      <c r="BD378" s="123">
        <f t="shared" si="184"/>
        <v>1</v>
      </c>
      <c r="BE378" s="123" t="e">
        <f>SUMIF(#REF!,#REF!, BD69:BD381)</f>
        <v>#REF!</v>
      </c>
      <c r="BF378" s="123">
        <f t="shared" si="185"/>
        <v>0</v>
      </c>
      <c r="BG378" s="123" t="e">
        <f>SUMIF(#REF!,#REF!, BF69:BF381)</f>
        <v>#REF!</v>
      </c>
      <c r="BH378" s="123" t="e" vm="2">
        <f t="shared" si="186"/>
        <v>#VALUE!</v>
      </c>
      <c r="BI378" s="124">
        <f>SUMIF(B69:B381, B378, BH69:BH381)</f>
        <v>0</v>
      </c>
      <c r="BJ378" s="125"/>
      <c r="BK378" s="99"/>
      <c r="BL378" s="100"/>
      <c r="BM378" s="100"/>
      <c r="BN378" s="100"/>
      <c r="BO378" s="100"/>
      <c r="BP378" s="100"/>
      <c r="BQ378" s="100"/>
      <c r="BR378" s="100"/>
      <c r="BS378" s="100"/>
      <c r="BT378" s="100"/>
      <c r="BU378" s="100"/>
      <c r="BV378" s="100"/>
      <c r="BW378" s="100"/>
      <c r="BX378" s="100"/>
      <c r="BY378" s="100"/>
      <c r="BZ378" s="100"/>
      <c r="CA378" s="100"/>
      <c r="CB378" s="100"/>
      <c r="CC378" s="100"/>
      <c r="CD378" s="101"/>
    </row>
    <row r="379" spans="1:82" x14ac:dyDescent="0.25">
      <c r="A379" s="75" t="s">
        <v>697</v>
      </c>
      <c r="B379" s="76"/>
      <c r="C379" s="77" t="s">
        <v>606</v>
      </c>
      <c r="D379" s="77" t="s">
        <v>102</v>
      </c>
      <c r="E379" s="78" t="s">
        <v>698</v>
      </c>
      <c r="F379" s="79" t="s">
        <v>104</v>
      </c>
      <c r="G379" s="80"/>
      <c r="H379" s="81" t="s">
        <v>104</v>
      </c>
      <c r="I379" s="79" t="s">
        <v>3</v>
      </c>
      <c r="J379" s="80" t="s">
        <v>5</v>
      </c>
      <c r="K379" s="82"/>
      <c r="L379" s="83"/>
      <c r="M379" s="84"/>
      <c r="N379" s="85">
        <v>1586</v>
      </c>
      <c r="O379" s="86">
        <v>1793</v>
      </c>
      <c r="P379" s="86">
        <v>1931</v>
      </c>
      <c r="Q379" s="87"/>
      <c r="R379" s="192">
        <v>0.09</v>
      </c>
      <c r="S379" s="85">
        <v>143</v>
      </c>
      <c r="T379" s="86">
        <v>161</v>
      </c>
      <c r="U379" s="86">
        <v>174</v>
      </c>
      <c r="V379" s="87">
        <f t="shared" ref="V379:V399" si="188">ROUND(R379*Q379,0)</f>
        <v>0</v>
      </c>
      <c r="W379" s="89"/>
      <c r="X379" s="90"/>
      <c r="Y379" s="91" t="s">
        <v>80</v>
      </c>
      <c r="Z379" s="80" t="str">
        <f>'[2]Tier 1'!V379</f>
        <v>D</v>
      </c>
      <c r="AA379" s="80"/>
      <c r="AB379" s="80"/>
      <c r="AC379" s="80"/>
      <c r="AD379" s="81"/>
      <c r="AE379" s="85">
        <f>'[2]Tier 1'!W379</f>
        <v>1818</v>
      </c>
      <c r="AF379" s="86"/>
      <c r="AG379" s="86">
        <f>'[2]Tier 1'!X379</f>
        <v>1818</v>
      </c>
      <c r="AH379" s="86"/>
      <c r="AI379" s="86">
        <f>'[2]Tier 1'!Y379</f>
        <v>1818</v>
      </c>
      <c r="AJ379" s="86">
        <f t="shared" ref="AJ379:AJ399" si="189">AI379 * 0.9</f>
        <v>1636.2</v>
      </c>
      <c r="AK379" s="86" t="e">
        <f>VLOOKUP(A379,[1]_ScenarioData!$B$2:$FF$9999,-1,FALSE)</f>
        <v>#N/A</v>
      </c>
      <c r="AL379" s="87" t="e">
        <f t="shared" ref="AL379:AL399" si="190">AK379 * 0.9</f>
        <v>#N/A</v>
      </c>
      <c r="AM379" s="85">
        <f t="shared" ref="AM379:AM399" si="191">S379+W379</f>
        <v>143</v>
      </c>
      <c r="AN379" s="92">
        <f t="shared" ref="AN379:AN399" si="192">IF(AE379&gt;0, ROUND(AM379/AE379,3),0)</f>
        <v>7.9000000000000001E-2</v>
      </c>
      <c r="AO379" s="80" t="str">
        <f t="shared" ref="AO379:AO399" si="193">IF($W379&gt;0,IF(AN379&gt;0.8999,"Study 1", "OK"),"OK")</f>
        <v>OK</v>
      </c>
      <c r="AP379" s="86">
        <f t="shared" ref="AP379:AP399" si="194">T379+W379</f>
        <v>161</v>
      </c>
      <c r="AQ379" s="92">
        <f t="shared" ref="AQ379:AQ399" si="195">IF(AG379&gt;0, ROUND(AP379/AG379,3),0)</f>
        <v>8.8999999999999996E-2</v>
      </c>
      <c r="AR379" s="80" t="str">
        <f t="shared" ref="AR379:AR399" si="196">IF($W379&gt;0,IF(AQ379&gt;0.8999,"Study 1", "OK"),"OK")</f>
        <v>OK</v>
      </c>
      <c r="AS379" s="86">
        <f t="shared" ref="AS379:AS399" si="197">U379+W379</f>
        <v>174</v>
      </c>
      <c r="AT379" s="92">
        <f t="shared" ref="AT379:AT399" si="198">IF(AI379&gt;0, ROUND(AS379/AI379,3),0)</f>
        <v>9.6000000000000002E-2</v>
      </c>
      <c r="AU379" s="93" t="str">
        <f t="shared" ref="AU379:AU399" si="199">IF($W379&gt;0,IF(AT379&gt;0.8999,"Study 1", "OK"),"OK")</f>
        <v>OK</v>
      </c>
      <c r="AV379" s="86">
        <f t="shared" ref="AV379:AV399" si="200">V379+W379</f>
        <v>0</v>
      </c>
      <c r="AW379" s="92" t="e">
        <f t="shared" ref="AW379:AW399" si="201">IF(AK379&gt;0, ROUND(AV379/AK379,3),0)</f>
        <v>#N/A</v>
      </c>
      <c r="AX379" s="94" t="e">
        <f t="shared" ref="AX379:AX399" si="202">IF(AND(V379=0, AV379&gt;0), "DATA1", IF(OR(AV379&gt;AL379,BI379&gt;0), IF(Y379="CONC. (ART-PLAN)", "STUDY 1", "STUDY 2"), "OK"))</f>
        <v>#N/A</v>
      </c>
      <c r="AY379" s="79"/>
      <c r="AZ379" s="80"/>
      <c r="BA379" s="84">
        <f t="shared" ref="BA379:BA399" si="203">IF(AG379&gt;0, X379/AG379, 0)</f>
        <v>0</v>
      </c>
      <c r="BB379" s="95">
        <f t="shared" ref="BB379:BB399" si="204">IF(AM379&gt;AF379,1,0)</f>
        <v>1</v>
      </c>
      <c r="BC379" s="96" t="e">
        <f>SUMIF(#REF!,#REF!, BB69:BB381)</f>
        <v>#REF!</v>
      </c>
      <c r="BD379" s="96">
        <f t="shared" ref="BD379:BD399" si="205">IF(AP379&gt;AH379,1,0)</f>
        <v>1</v>
      </c>
      <c r="BE379" s="96" t="e">
        <f>SUMIF(#REF!,#REF!, BD69:BD381)</f>
        <v>#REF!</v>
      </c>
      <c r="BF379" s="96">
        <f t="shared" ref="BF379:BF399" si="206">IF(AS379&gt;AJ379,1,0)</f>
        <v>0</v>
      </c>
      <c r="BG379" s="96" t="e">
        <f>SUMIF(#REF!,#REF!, BF69:BF381)</f>
        <v>#REF!</v>
      </c>
      <c r="BH379" s="96" t="e">
        <f t="shared" ref="BH379:BH399" si="207">IF(AV379&gt;AL379,1,0)</f>
        <v>#N/A</v>
      </c>
      <c r="BI379" s="97">
        <f>SUMIF(B69:B381, B379, BH69:BH381)</f>
        <v>0</v>
      </c>
      <c r="BJ379" s="98"/>
      <c r="BK379" s="99"/>
      <c r="BL379" s="100"/>
      <c r="BM379" s="100"/>
      <c r="BN379" s="100"/>
      <c r="BO379" s="100"/>
      <c r="BP379" s="100"/>
      <c r="BQ379" s="100"/>
      <c r="BR379" s="100"/>
      <c r="BS379" s="100"/>
      <c r="BT379" s="100"/>
      <c r="BU379" s="100"/>
      <c r="BV379" s="100"/>
      <c r="BW379" s="100"/>
      <c r="BX379" s="100"/>
      <c r="BY379" s="100"/>
      <c r="BZ379" s="100"/>
      <c r="CA379" s="100"/>
      <c r="CB379" s="100"/>
      <c r="CC379" s="100"/>
      <c r="CD379" s="101"/>
    </row>
    <row r="380" spans="1:82" x14ac:dyDescent="0.25">
      <c r="A380" s="102" t="s">
        <v>699</v>
      </c>
      <c r="B380" s="103"/>
      <c r="C380" s="104" t="s">
        <v>606</v>
      </c>
      <c r="D380" s="104" t="s">
        <v>698</v>
      </c>
      <c r="E380" s="105" t="s">
        <v>406</v>
      </c>
      <c r="F380" s="106" t="s">
        <v>104</v>
      </c>
      <c r="G380" s="107"/>
      <c r="H380" s="108" t="s">
        <v>104</v>
      </c>
      <c r="I380" s="106" t="s">
        <v>3</v>
      </c>
      <c r="J380" s="107" t="s">
        <v>5</v>
      </c>
      <c r="K380" s="109"/>
      <c r="L380" s="110"/>
      <c r="M380" s="111"/>
      <c r="N380" s="112">
        <v>1586</v>
      </c>
      <c r="O380" s="113">
        <v>1793</v>
      </c>
      <c r="P380" s="113">
        <v>1931</v>
      </c>
      <c r="Q380" s="114"/>
      <c r="R380" s="193">
        <v>0.09</v>
      </c>
      <c r="S380" s="112">
        <v>143</v>
      </c>
      <c r="T380" s="113">
        <v>161</v>
      </c>
      <c r="U380" s="113">
        <v>174</v>
      </c>
      <c r="V380" s="114">
        <f t="shared" si="188"/>
        <v>0</v>
      </c>
      <c r="W380" s="116"/>
      <c r="X380" s="117"/>
      <c r="Y380" s="118" t="s">
        <v>80</v>
      </c>
      <c r="Z380" s="107" t="str">
        <f>'[2]Tier 1'!V380</f>
        <v>D</v>
      </c>
      <c r="AA380" s="107"/>
      <c r="AB380" s="107"/>
      <c r="AC380" s="107"/>
      <c r="AD380" s="108"/>
      <c r="AE380" s="112">
        <f>'[2]Tier 1'!W380</f>
        <v>1818</v>
      </c>
      <c r="AF380" s="113"/>
      <c r="AG380" s="113">
        <f>'[2]Tier 1'!X380</f>
        <v>1818</v>
      </c>
      <c r="AH380" s="113"/>
      <c r="AI380" s="113">
        <f>'[2]Tier 1'!Y380</f>
        <v>1818</v>
      </c>
      <c r="AJ380" s="113">
        <f t="shared" si="189"/>
        <v>1636.2</v>
      </c>
      <c r="AK380" s="113" t="e">
        <f>VLOOKUP(A380,[1]_ScenarioData!$B$2:$FF$9999,-1,FALSE)</f>
        <v>#N/A</v>
      </c>
      <c r="AL380" s="114" t="e">
        <f t="shared" si="190"/>
        <v>#N/A</v>
      </c>
      <c r="AM380" s="112">
        <f t="shared" si="191"/>
        <v>143</v>
      </c>
      <c r="AN380" s="119">
        <f t="shared" si="192"/>
        <v>7.9000000000000001E-2</v>
      </c>
      <c r="AO380" s="107" t="str">
        <f t="shared" si="193"/>
        <v>OK</v>
      </c>
      <c r="AP380" s="113">
        <f t="shared" si="194"/>
        <v>161</v>
      </c>
      <c r="AQ380" s="119">
        <f t="shared" si="195"/>
        <v>8.8999999999999996E-2</v>
      </c>
      <c r="AR380" s="107" t="str">
        <f t="shared" si="196"/>
        <v>OK</v>
      </c>
      <c r="AS380" s="113">
        <f t="shared" si="197"/>
        <v>174</v>
      </c>
      <c r="AT380" s="119">
        <f t="shared" si="198"/>
        <v>9.6000000000000002E-2</v>
      </c>
      <c r="AU380" s="120" t="str">
        <f t="shared" si="199"/>
        <v>OK</v>
      </c>
      <c r="AV380" s="113">
        <f t="shared" si="200"/>
        <v>0</v>
      </c>
      <c r="AW380" s="119" t="e">
        <f t="shared" si="201"/>
        <v>#N/A</v>
      </c>
      <c r="AX380" s="121" t="e">
        <f t="shared" si="202"/>
        <v>#N/A</v>
      </c>
      <c r="AY380" s="106"/>
      <c r="AZ380" s="107"/>
      <c r="BA380" s="111">
        <f t="shared" si="203"/>
        <v>0</v>
      </c>
      <c r="BB380" s="122">
        <f t="shared" si="204"/>
        <v>1</v>
      </c>
      <c r="BC380" s="123" t="e">
        <f>SUMIF(#REF!,#REF!, BB69:BB381)</f>
        <v>#REF!</v>
      </c>
      <c r="BD380" s="123">
        <f t="shared" si="205"/>
        <v>1</v>
      </c>
      <c r="BE380" s="123" t="e">
        <f>SUMIF(#REF!,#REF!, BD69:BD381)</f>
        <v>#REF!</v>
      </c>
      <c r="BF380" s="123">
        <f t="shared" si="206"/>
        <v>0</v>
      </c>
      <c r="BG380" s="123" t="e">
        <f>SUMIF(#REF!,#REF!, BF69:BF381)</f>
        <v>#REF!</v>
      </c>
      <c r="BH380" s="123" t="e">
        <f t="shared" si="207"/>
        <v>#N/A</v>
      </c>
      <c r="BI380" s="124">
        <f>SUMIF(B69:B381, B380, BH69:BH381)</f>
        <v>0</v>
      </c>
      <c r="BJ380" s="125"/>
      <c r="BK380" s="99"/>
      <c r="BL380" s="100"/>
      <c r="BM380" s="100"/>
      <c r="BN380" s="100"/>
      <c r="BO380" s="100"/>
      <c r="BP380" s="100"/>
      <c r="BQ380" s="100"/>
      <c r="BR380" s="100"/>
      <c r="BS380" s="100"/>
      <c r="BT380" s="100"/>
      <c r="BU380" s="100"/>
      <c r="BV380" s="100"/>
      <c r="BW380" s="100"/>
      <c r="BX380" s="100"/>
      <c r="BY380" s="100"/>
      <c r="BZ380" s="100"/>
      <c r="CA380" s="100"/>
      <c r="CB380" s="100"/>
      <c r="CC380" s="100"/>
      <c r="CD380" s="101"/>
    </row>
    <row r="381" spans="1:82" x14ac:dyDescent="0.25">
      <c r="A381" s="75"/>
      <c r="B381" s="76"/>
      <c r="C381" s="77"/>
      <c r="D381" s="77"/>
      <c r="E381" s="78"/>
      <c r="F381" s="79"/>
      <c r="G381" s="80"/>
      <c r="H381" s="81"/>
      <c r="I381" s="79"/>
      <c r="J381" s="80"/>
      <c r="K381" s="82"/>
      <c r="L381" s="83"/>
      <c r="M381" s="84"/>
      <c r="N381" s="85"/>
      <c r="O381" s="86"/>
      <c r="P381" s="86"/>
      <c r="Q381" s="87"/>
      <c r="R381" s="88"/>
      <c r="S381" s="85"/>
      <c r="T381" s="86"/>
      <c r="U381" s="86"/>
      <c r="V381" s="87">
        <f t="shared" si="188"/>
        <v>0</v>
      </c>
      <c r="W381" s="89"/>
      <c r="X381" s="90"/>
      <c r="Y381" s="91" t="s">
        <v>80</v>
      </c>
      <c r="Z381" s="80"/>
      <c r="AA381" s="80"/>
      <c r="AB381" s="80"/>
      <c r="AC381" s="80"/>
      <c r="AD381" s="81"/>
      <c r="AE381" s="85"/>
      <c r="AF381" s="86"/>
      <c r="AG381" s="86"/>
      <c r="AH381" s="86"/>
      <c r="AI381" s="86"/>
      <c r="AJ381" s="86">
        <f t="shared" si="189"/>
        <v>0</v>
      </c>
      <c r="AK381" s="86" t="e">
        <f>VLOOKUP(A381,[1]_ScenarioData!$B$2:$FF$9999,-1,FALSE)</f>
        <v>#N/A</v>
      </c>
      <c r="AL381" s="87" t="e">
        <f t="shared" si="190"/>
        <v>#N/A</v>
      </c>
      <c r="AM381" s="85">
        <f t="shared" si="191"/>
        <v>0</v>
      </c>
      <c r="AN381" s="92">
        <f t="shared" si="192"/>
        <v>0</v>
      </c>
      <c r="AO381" s="80" t="str">
        <f t="shared" si="193"/>
        <v>OK</v>
      </c>
      <c r="AP381" s="86">
        <f t="shared" si="194"/>
        <v>0</v>
      </c>
      <c r="AQ381" s="92">
        <f t="shared" si="195"/>
        <v>0</v>
      </c>
      <c r="AR381" s="80" t="str">
        <f t="shared" si="196"/>
        <v>OK</v>
      </c>
      <c r="AS381" s="86">
        <f t="shared" si="197"/>
        <v>0</v>
      </c>
      <c r="AT381" s="92">
        <f t="shared" si="198"/>
        <v>0</v>
      </c>
      <c r="AU381" s="93" t="str">
        <f t="shared" si="199"/>
        <v>OK</v>
      </c>
      <c r="AV381" s="86">
        <f t="shared" si="200"/>
        <v>0</v>
      </c>
      <c r="AW381" s="92" t="e">
        <f t="shared" si="201"/>
        <v>#N/A</v>
      </c>
      <c r="AX381" s="94" t="e">
        <f t="shared" si="202"/>
        <v>#N/A</v>
      </c>
      <c r="AY381" s="79"/>
      <c r="AZ381" s="80"/>
      <c r="BA381" s="84">
        <f t="shared" si="203"/>
        <v>0</v>
      </c>
      <c r="BB381" s="95">
        <f t="shared" si="204"/>
        <v>0</v>
      </c>
      <c r="BC381" s="96" t="e">
        <f>SUMIF(#REF!,#REF!, BB73:BB385)</f>
        <v>#REF!</v>
      </c>
      <c r="BD381" s="96">
        <f t="shared" si="205"/>
        <v>0</v>
      </c>
      <c r="BE381" s="96" t="e">
        <f>SUMIF(#REF!,#REF!, BD73:BD385)</f>
        <v>#REF!</v>
      </c>
      <c r="BF381" s="96">
        <f t="shared" si="206"/>
        <v>0</v>
      </c>
      <c r="BG381" s="96" t="e">
        <f>SUMIF(#REF!,#REF!, BF73:BF385)</f>
        <v>#REF!</v>
      </c>
      <c r="BH381" s="96" t="e">
        <f t="shared" si="207"/>
        <v>#N/A</v>
      </c>
      <c r="BI381" s="97">
        <f>SUMIF(B73:B385, B381, BH73:BH385)</f>
        <v>0</v>
      </c>
      <c r="BJ381" s="98"/>
      <c r="BK381" s="99"/>
      <c r="BL381" s="100"/>
      <c r="BM381" s="100"/>
      <c r="BN381" s="100"/>
      <c r="BO381" s="100"/>
      <c r="BP381" s="100"/>
      <c r="BQ381" s="100"/>
      <c r="BR381" s="100"/>
      <c r="BS381" s="100"/>
      <c r="BT381" s="100"/>
      <c r="BU381" s="100"/>
      <c r="BV381" s="100"/>
      <c r="BW381" s="100"/>
      <c r="BX381" s="100"/>
      <c r="BY381" s="100"/>
      <c r="BZ381" s="100"/>
      <c r="CA381" s="100"/>
      <c r="CB381" s="100"/>
      <c r="CC381" s="100"/>
      <c r="CD381" s="101"/>
    </row>
    <row r="382" spans="1:82" x14ac:dyDescent="0.25">
      <c r="A382" s="102"/>
      <c r="B382" s="103"/>
      <c r="C382" s="104"/>
      <c r="D382" s="104"/>
      <c r="E382" s="105"/>
      <c r="F382" s="106"/>
      <c r="G382" s="107"/>
      <c r="H382" s="108"/>
      <c r="I382" s="106"/>
      <c r="J382" s="107"/>
      <c r="K382" s="109"/>
      <c r="L382" s="110"/>
      <c r="M382" s="111"/>
      <c r="N382" s="112"/>
      <c r="O382" s="113"/>
      <c r="P382" s="113"/>
      <c r="Q382" s="114"/>
      <c r="R382" s="115"/>
      <c r="S382" s="112"/>
      <c r="T382" s="113"/>
      <c r="U382" s="113"/>
      <c r="V382" s="114">
        <f t="shared" si="188"/>
        <v>0</v>
      </c>
      <c r="W382" s="116"/>
      <c r="X382" s="117"/>
      <c r="Y382" s="118" t="s">
        <v>80</v>
      </c>
      <c r="Z382" s="107"/>
      <c r="AA382" s="107"/>
      <c r="AB382" s="107"/>
      <c r="AC382" s="107"/>
      <c r="AD382" s="108"/>
      <c r="AE382" s="112"/>
      <c r="AF382" s="113"/>
      <c r="AG382" s="113"/>
      <c r="AH382" s="113"/>
      <c r="AI382" s="113"/>
      <c r="AJ382" s="113">
        <f t="shared" si="189"/>
        <v>0</v>
      </c>
      <c r="AK382" s="113" t="e">
        <f>VLOOKUP(A382,[1]_ScenarioData!$B$2:$FF$9999,-1,FALSE)</f>
        <v>#N/A</v>
      </c>
      <c r="AL382" s="114" t="e">
        <f t="shared" si="190"/>
        <v>#N/A</v>
      </c>
      <c r="AM382" s="112">
        <f t="shared" si="191"/>
        <v>0</v>
      </c>
      <c r="AN382" s="119">
        <f t="shared" si="192"/>
        <v>0</v>
      </c>
      <c r="AO382" s="107" t="str">
        <f t="shared" si="193"/>
        <v>OK</v>
      </c>
      <c r="AP382" s="113">
        <f t="shared" si="194"/>
        <v>0</v>
      </c>
      <c r="AQ382" s="119">
        <f t="shared" si="195"/>
        <v>0</v>
      </c>
      <c r="AR382" s="107" t="str">
        <f t="shared" si="196"/>
        <v>OK</v>
      </c>
      <c r="AS382" s="113">
        <f t="shared" si="197"/>
        <v>0</v>
      </c>
      <c r="AT382" s="119">
        <f t="shared" si="198"/>
        <v>0</v>
      </c>
      <c r="AU382" s="120" t="str">
        <f t="shared" si="199"/>
        <v>OK</v>
      </c>
      <c r="AV382" s="113">
        <f t="shared" si="200"/>
        <v>0</v>
      </c>
      <c r="AW382" s="119" t="e">
        <f t="shared" si="201"/>
        <v>#N/A</v>
      </c>
      <c r="AX382" s="121" t="e">
        <f t="shared" si="202"/>
        <v>#N/A</v>
      </c>
      <c r="AY382" s="106"/>
      <c r="AZ382" s="107"/>
      <c r="BA382" s="111">
        <f t="shared" si="203"/>
        <v>0</v>
      </c>
      <c r="BB382" s="122">
        <f t="shared" si="204"/>
        <v>0</v>
      </c>
      <c r="BC382" s="123" t="e">
        <f>SUMIF(#REF!,#REF!, BB73:BB385)</f>
        <v>#REF!</v>
      </c>
      <c r="BD382" s="123">
        <f t="shared" si="205"/>
        <v>0</v>
      </c>
      <c r="BE382" s="123" t="e">
        <f>SUMIF(#REF!,#REF!, BD73:BD385)</f>
        <v>#REF!</v>
      </c>
      <c r="BF382" s="123">
        <f t="shared" si="206"/>
        <v>0</v>
      </c>
      <c r="BG382" s="123" t="e">
        <f>SUMIF(#REF!,#REF!, BF73:BF385)</f>
        <v>#REF!</v>
      </c>
      <c r="BH382" s="123" t="e">
        <f t="shared" si="207"/>
        <v>#N/A</v>
      </c>
      <c r="BI382" s="124">
        <f>SUMIF(B73:B385, B382, BH73:BH385)</f>
        <v>0</v>
      </c>
      <c r="BJ382" s="125"/>
      <c r="BK382" s="99"/>
      <c r="BL382" s="100"/>
      <c r="BM382" s="100"/>
      <c r="BN382" s="100"/>
      <c r="BO382" s="100"/>
      <c r="BP382" s="100"/>
      <c r="BQ382" s="100"/>
      <c r="BR382" s="100"/>
      <c r="BS382" s="100"/>
      <c r="BT382" s="100"/>
      <c r="BU382" s="100"/>
      <c r="BV382" s="100"/>
      <c r="BW382" s="100"/>
      <c r="BX382" s="100"/>
      <c r="BY382" s="100"/>
      <c r="BZ382" s="100"/>
      <c r="CA382" s="100"/>
      <c r="CB382" s="100"/>
      <c r="CC382" s="100"/>
      <c r="CD382" s="101"/>
    </row>
    <row r="383" spans="1:82" x14ac:dyDescent="0.25">
      <c r="A383" s="75"/>
      <c r="B383" s="76"/>
      <c r="C383" s="77"/>
      <c r="D383" s="77"/>
      <c r="E383" s="78"/>
      <c r="F383" s="79"/>
      <c r="G383" s="80"/>
      <c r="H383" s="81"/>
      <c r="I383" s="79"/>
      <c r="J383" s="80"/>
      <c r="K383" s="82"/>
      <c r="L383" s="83"/>
      <c r="M383" s="84"/>
      <c r="N383" s="85"/>
      <c r="O383" s="86"/>
      <c r="P383" s="86"/>
      <c r="Q383" s="87"/>
      <c r="R383" s="88"/>
      <c r="S383" s="85"/>
      <c r="T383" s="86"/>
      <c r="U383" s="86"/>
      <c r="V383" s="87">
        <f t="shared" si="188"/>
        <v>0</v>
      </c>
      <c r="W383" s="89"/>
      <c r="X383" s="90"/>
      <c r="Y383" s="91" t="s">
        <v>80</v>
      </c>
      <c r="Z383" s="80"/>
      <c r="AA383" s="80"/>
      <c r="AB383" s="80"/>
      <c r="AC383" s="80"/>
      <c r="AD383" s="81"/>
      <c r="AE383" s="85"/>
      <c r="AF383" s="86"/>
      <c r="AG383" s="86"/>
      <c r="AH383" s="86"/>
      <c r="AI383" s="86"/>
      <c r="AJ383" s="86">
        <f t="shared" si="189"/>
        <v>0</v>
      </c>
      <c r="AK383" s="86" t="e">
        <f>VLOOKUP(A383,[1]_ScenarioData!$B$2:$FF$9999,-1,FALSE)</f>
        <v>#N/A</v>
      </c>
      <c r="AL383" s="87" t="e">
        <f t="shared" si="190"/>
        <v>#N/A</v>
      </c>
      <c r="AM383" s="85">
        <f t="shared" si="191"/>
        <v>0</v>
      </c>
      <c r="AN383" s="92">
        <f t="shared" si="192"/>
        <v>0</v>
      </c>
      <c r="AO383" s="80" t="str">
        <f t="shared" si="193"/>
        <v>OK</v>
      </c>
      <c r="AP383" s="86">
        <f t="shared" si="194"/>
        <v>0</v>
      </c>
      <c r="AQ383" s="92">
        <f t="shared" si="195"/>
        <v>0</v>
      </c>
      <c r="AR383" s="80" t="str">
        <f t="shared" si="196"/>
        <v>OK</v>
      </c>
      <c r="AS383" s="86">
        <f t="shared" si="197"/>
        <v>0</v>
      </c>
      <c r="AT383" s="92">
        <f t="shared" si="198"/>
        <v>0</v>
      </c>
      <c r="AU383" s="93" t="str">
        <f t="shared" si="199"/>
        <v>OK</v>
      </c>
      <c r="AV383" s="86">
        <f t="shared" si="200"/>
        <v>0</v>
      </c>
      <c r="AW383" s="92" t="e">
        <f t="shared" si="201"/>
        <v>#N/A</v>
      </c>
      <c r="AX383" s="94" t="e">
        <f t="shared" si="202"/>
        <v>#N/A</v>
      </c>
      <c r="AY383" s="79"/>
      <c r="AZ383" s="80"/>
      <c r="BA383" s="84">
        <f t="shared" si="203"/>
        <v>0</v>
      </c>
      <c r="BB383" s="95">
        <f t="shared" si="204"/>
        <v>0</v>
      </c>
      <c r="BC383" s="96" t="e">
        <f>SUMIF(#REF!,#REF!, BB75:BB387)</f>
        <v>#REF!</v>
      </c>
      <c r="BD383" s="96">
        <f t="shared" si="205"/>
        <v>0</v>
      </c>
      <c r="BE383" s="96" t="e">
        <f>SUMIF(#REF!,#REF!, BD75:BD387)</f>
        <v>#REF!</v>
      </c>
      <c r="BF383" s="96">
        <f t="shared" si="206"/>
        <v>0</v>
      </c>
      <c r="BG383" s="96" t="e">
        <f>SUMIF(#REF!,#REF!, BF75:BF387)</f>
        <v>#REF!</v>
      </c>
      <c r="BH383" s="96" t="e">
        <f t="shared" si="207"/>
        <v>#N/A</v>
      </c>
      <c r="BI383" s="97">
        <f>SUMIF(B75:B387, B383, BH75:BH387)</f>
        <v>0</v>
      </c>
      <c r="BJ383" s="98"/>
      <c r="BK383" s="99"/>
      <c r="BL383" s="100"/>
      <c r="BM383" s="100"/>
      <c r="BN383" s="100"/>
      <c r="BO383" s="100"/>
      <c r="BP383" s="100"/>
      <c r="BQ383" s="100"/>
      <c r="BR383" s="100"/>
      <c r="BS383" s="100"/>
      <c r="BT383" s="100"/>
      <c r="BU383" s="100"/>
      <c r="BV383" s="100"/>
      <c r="BW383" s="100"/>
      <c r="BX383" s="100"/>
      <c r="BY383" s="100"/>
      <c r="BZ383" s="100"/>
      <c r="CA383" s="100"/>
      <c r="CB383" s="100"/>
      <c r="CC383" s="100"/>
      <c r="CD383" s="101"/>
    </row>
    <row r="384" spans="1:82" x14ac:dyDescent="0.25">
      <c r="A384" s="102"/>
      <c r="B384" s="103"/>
      <c r="C384" s="104"/>
      <c r="D384" s="104"/>
      <c r="E384" s="105"/>
      <c r="F384" s="106"/>
      <c r="G384" s="107"/>
      <c r="H384" s="108"/>
      <c r="I384" s="106"/>
      <c r="J384" s="107"/>
      <c r="K384" s="109"/>
      <c r="L384" s="110"/>
      <c r="M384" s="111"/>
      <c r="N384" s="112"/>
      <c r="O384" s="113"/>
      <c r="P384" s="113"/>
      <c r="Q384" s="114"/>
      <c r="R384" s="115"/>
      <c r="S384" s="112"/>
      <c r="T384" s="113"/>
      <c r="U384" s="113"/>
      <c r="V384" s="114">
        <f t="shared" si="188"/>
        <v>0</v>
      </c>
      <c r="W384" s="116"/>
      <c r="X384" s="117"/>
      <c r="Y384" s="118" t="s">
        <v>80</v>
      </c>
      <c r="Z384" s="107"/>
      <c r="AA384" s="107"/>
      <c r="AB384" s="107"/>
      <c r="AC384" s="107"/>
      <c r="AD384" s="108"/>
      <c r="AE384" s="112"/>
      <c r="AF384" s="113"/>
      <c r="AG384" s="113"/>
      <c r="AH384" s="113"/>
      <c r="AI384" s="113"/>
      <c r="AJ384" s="113">
        <f t="shared" si="189"/>
        <v>0</v>
      </c>
      <c r="AK384" s="113" t="e">
        <f>VLOOKUP(A384,[1]_ScenarioData!$B$2:$FF$9999,-1,FALSE)</f>
        <v>#N/A</v>
      </c>
      <c r="AL384" s="114" t="e">
        <f t="shared" si="190"/>
        <v>#N/A</v>
      </c>
      <c r="AM384" s="112">
        <f t="shared" si="191"/>
        <v>0</v>
      </c>
      <c r="AN384" s="119">
        <f t="shared" si="192"/>
        <v>0</v>
      </c>
      <c r="AO384" s="107" t="str">
        <f t="shared" si="193"/>
        <v>OK</v>
      </c>
      <c r="AP384" s="113">
        <f t="shared" si="194"/>
        <v>0</v>
      </c>
      <c r="AQ384" s="119">
        <f t="shared" si="195"/>
        <v>0</v>
      </c>
      <c r="AR384" s="107" t="str">
        <f t="shared" si="196"/>
        <v>OK</v>
      </c>
      <c r="AS384" s="113">
        <f t="shared" si="197"/>
        <v>0</v>
      </c>
      <c r="AT384" s="119">
        <f t="shared" si="198"/>
        <v>0</v>
      </c>
      <c r="AU384" s="120" t="str">
        <f t="shared" si="199"/>
        <v>OK</v>
      </c>
      <c r="AV384" s="113">
        <f t="shared" si="200"/>
        <v>0</v>
      </c>
      <c r="AW384" s="119" t="e">
        <f t="shared" si="201"/>
        <v>#N/A</v>
      </c>
      <c r="AX384" s="121" t="e">
        <f t="shared" si="202"/>
        <v>#N/A</v>
      </c>
      <c r="AY384" s="106"/>
      <c r="AZ384" s="107"/>
      <c r="BA384" s="111">
        <f t="shared" si="203"/>
        <v>0</v>
      </c>
      <c r="BB384" s="122">
        <f t="shared" si="204"/>
        <v>0</v>
      </c>
      <c r="BC384" s="123" t="e">
        <f>SUMIF(#REF!,#REF!, BB75:BB387)</f>
        <v>#REF!</v>
      </c>
      <c r="BD384" s="123">
        <f t="shared" si="205"/>
        <v>0</v>
      </c>
      <c r="BE384" s="123" t="e">
        <f>SUMIF(#REF!,#REF!, BD75:BD387)</f>
        <v>#REF!</v>
      </c>
      <c r="BF384" s="123">
        <f t="shared" si="206"/>
        <v>0</v>
      </c>
      <c r="BG384" s="123" t="e">
        <f>SUMIF(#REF!,#REF!, BF75:BF387)</f>
        <v>#REF!</v>
      </c>
      <c r="BH384" s="123" t="e">
        <f t="shared" si="207"/>
        <v>#N/A</v>
      </c>
      <c r="BI384" s="124">
        <f>SUMIF(B75:B387, B384, BH75:BH387)</f>
        <v>0</v>
      </c>
      <c r="BJ384" s="125"/>
      <c r="BK384" s="99"/>
      <c r="BL384" s="100"/>
      <c r="BM384" s="100"/>
      <c r="BN384" s="100"/>
      <c r="BO384" s="100"/>
      <c r="BP384" s="100"/>
      <c r="BQ384" s="100"/>
      <c r="BR384" s="100"/>
      <c r="BS384" s="100"/>
      <c r="BT384" s="100"/>
      <c r="BU384" s="100"/>
      <c r="BV384" s="100"/>
      <c r="BW384" s="100"/>
      <c r="BX384" s="100"/>
      <c r="BY384" s="100"/>
      <c r="BZ384" s="100"/>
      <c r="CA384" s="100"/>
      <c r="CB384" s="100"/>
      <c r="CC384" s="100"/>
      <c r="CD384" s="101"/>
    </row>
    <row r="385" spans="1:82" x14ac:dyDescent="0.25">
      <c r="A385" s="75"/>
      <c r="B385" s="76"/>
      <c r="C385" s="77"/>
      <c r="D385" s="77"/>
      <c r="E385" s="78"/>
      <c r="F385" s="79"/>
      <c r="G385" s="80"/>
      <c r="H385" s="81"/>
      <c r="I385" s="79"/>
      <c r="J385" s="80"/>
      <c r="K385" s="82"/>
      <c r="L385" s="83"/>
      <c r="M385" s="84"/>
      <c r="N385" s="85"/>
      <c r="O385" s="86"/>
      <c r="P385" s="86"/>
      <c r="Q385" s="87"/>
      <c r="R385" s="88"/>
      <c r="S385" s="85"/>
      <c r="T385" s="86"/>
      <c r="U385" s="86"/>
      <c r="V385" s="87">
        <f t="shared" si="188"/>
        <v>0</v>
      </c>
      <c r="W385" s="89"/>
      <c r="X385" s="90"/>
      <c r="Y385" s="91" t="s">
        <v>80</v>
      </c>
      <c r="Z385" s="80"/>
      <c r="AA385" s="80"/>
      <c r="AB385" s="80"/>
      <c r="AC385" s="80"/>
      <c r="AD385" s="81"/>
      <c r="AE385" s="85"/>
      <c r="AF385" s="86"/>
      <c r="AG385" s="86"/>
      <c r="AH385" s="86"/>
      <c r="AI385" s="86"/>
      <c r="AJ385" s="86">
        <f t="shared" si="189"/>
        <v>0</v>
      </c>
      <c r="AK385" s="86" t="e">
        <f>VLOOKUP(A385,[1]_ScenarioData!$B$2:$FF$9999,-1,FALSE)</f>
        <v>#N/A</v>
      </c>
      <c r="AL385" s="87" t="e">
        <f t="shared" si="190"/>
        <v>#N/A</v>
      </c>
      <c r="AM385" s="85">
        <f t="shared" si="191"/>
        <v>0</v>
      </c>
      <c r="AN385" s="92">
        <f t="shared" si="192"/>
        <v>0</v>
      </c>
      <c r="AO385" s="80" t="str">
        <f t="shared" si="193"/>
        <v>OK</v>
      </c>
      <c r="AP385" s="86">
        <f t="shared" si="194"/>
        <v>0</v>
      </c>
      <c r="AQ385" s="92">
        <f t="shared" si="195"/>
        <v>0</v>
      </c>
      <c r="AR385" s="80" t="str">
        <f t="shared" si="196"/>
        <v>OK</v>
      </c>
      <c r="AS385" s="86">
        <f t="shared" si="197"/>
        <v>0</v>
      </c>
      <c r="AT385" s="92">
        <f t="shared" si="198"/>
        <v>0</v>
      </c>
      <c r="AU385" s="93" t="str">
        <f t="shared" si="199"/>
        <v>OK</v>
      </c>
      <c r="AV385" s="86">
        <f t="shared" si="200"/>
        <v>0</v>
      </c>
      <c r="AW385" s="92" t="e">
        <f t="shared" si="201"/>
        <v>#N/A</v>
      </c>
      <c r="AX385" s="94" t="e">
        <f t="shared" si="202"/>
        <v>#N/A</v>
      </c>
      <c r="AY385" s="79"/>
      <c r="AZ385" s="80"/>
      <c r="BA385" s="84">
        <f t="shared" si="203"/>
        <v>0</v>
      </c>
      <c r="BB385" s="95">
        <f t="shared" si="204"/>
        <v>0</v>
      </c>
      <c r="BC385" s="96" t="e">
        <f>SUMIF(#REF!,#REF!, BB77:BB389)</f>
        <v>#REF!</v>
      </c>
      <c r="BD385" s="96">
        <f t="shared" si="205"/>
        <v>0</v>
      </c>
      <c r="BE385" s="96" t="e">
        <f>SUMIF(#REF!,#REF!, BD77:BD389)</f>
        <v>#REF!</v>
      </c>
      <c r="BF385" s="96">
        <f t="shared" si="206"/>
        <v>0</v>
      </c>
      <c r="BG385" s="96" t="e">
        <f>SUMIF(#REF!,#REF!, BF77:BF389)</f>
        <v>#REF!</v>
      </c>
      <c r="BH385" s="96" t="e">
        <f t="shared" si="207"/>
        <v>#N/A</v>
      </c>
      <c r="BI385" s="97">
        <f>SUMIF(B77:B389, B385, BH77:BH389)</f>
        <v>0</v>
      </c>
      <c r="BJ385" s="98"/>
      <c r="BK385" s="99"/>
      <c r="BL385" s="100"/>
      <c r="BM385" s="100"/>
      <c r="BN385" s="100"/>
      <c r="BO385" s="100"/>
      <c r="BP385" s="100"/>
      <c r="BQ385" s="100"/>
      <c r="BR385" s="100"/>
      <c r="BS385" s="100"/>
      <c r="BT385" s="100"/>
      <c r="BU385" s="100"/>
      <c r="BV385" s="100"/>
      <c r="BW385" s="100"/>
      <c r="BX385" s="100"/>
      <c r="BY385" s="100"/>
      <c r="BZ385" s="100"/>
      <c r="CA385" s="100"/>
      <c r="CB385" s="100"/>
      <c r="CC385" s="100"/>
      <c r="CD385" s="101"/>
    </row>
    <row r="386" spans="1:82" x14ac:dyDescent="0.25">
      <c r="A386" s="102"/>
      <c r="B386" s="103"/>
      <c r="C386" s="104"/>
      <c r="D386" s="104"/>
      <c r="E386" s="105"/>
      <c r="F386" s="106"/>
      <c r="G386" s="107"/>
      <c r="H386" s="108"/>
      <c r="I386" s="106"/>
      <c r="J386" s="107"/>
      <c r="K386" s="109"/>
      <c r="L386" s="110"/>
      <c r="M386" s="111"/>
      <c r="N386" s="112"/>
      <c r="O386" s="113"/>
      <c r="P386" s="113"/>
      <c r="Q386" s="114"/>
      <c r="R386" s="115"/>
      <c r="S386" s="112"/>
      <c r="T386" s="113"/>
      <c r="U386" s="113"/>
      <c r="V386" s="114">
        <f t="shared" si="188"/>
        <v>0</v>
      </c>
      <c r="W386" s="116"/>
      <c r="X386" s="117"/>
      <c r="Y386" s="118" t="s">
        <v>80</v>
      </c>
      <c r="Z386" s="107"/>
      <c r="AA386" s="107"/>
      <c r="AB386" s="107"/>
      <c r="AC386" s="107"/>
      <c r="AD386" s="108"/>
      <c r="AE386" s="112"/>
      <c r="AF386" s="113"/>
      <c r="AG386" s="113"/>
      <c r="AH386" s="113"/>
      <c r="AI386" s="113"/>
      <c r="AJ386" s="113">
        <f t="shared" si="189"/>
        <v>0</v>
      </c>
      <c r="AK386" s="113" t="e">
        <f>VLOOKUP(A386,[1]_ScenarioData!$B$2:$FF$9999,-1,FALSE)</f>
        <v>#N/A</v>
      </c>
      <c r="AL386" s="114" t="e">
        <f t="shared" si="190"/>
        <v>#N/A</v>
      </c>
      <c r="AM386" s="112">
        <f t="shared" si="191"/>
        <v>0</v>
      </c>
      <c r="AN386" s="119">
        <f t="shared" si="192"/>
        <v>0</v>
      </c>
      <c r="AO386" s="107" t="str">
        <f t="shared" si="193"/>
        <v>OK</v>
      </c>
      <c r="AP386" s="113">
        <f t="shared" si="194"/>
        <v>0</v>
      </c>
      <c r="AQ386" s="119">
        <f t="shared" si="195"/>
        <v>0</v>
      </c>
      <c r="AR386" s="107" t="str">
        <f t="shared" si="196"/>
        <v>OK</v>
      </c>
      <c r="AS386" s="113">
        <f t="shared" si="197"/>
        <v>0</v>
      </c>
      <c r="AT386" s="119">
        <f t="shared" si="198"/>
        <v>0</v>
      </c>
      <c r="AU386" s="120" t="str">
        <f t="shared" si="199"/>
        <v>OK</v>
      </c>
      <c r="AV386" s="113">
        <f t="shared" si="200"/>
        <v>0</v>
      </c>
      <c r="AW386" s="119" t="e">
        <f t="shared" si="201"/>
        <v>#N/A</v>
      </c>
      <c r="AX386" s="121" t="e">
        <f t="shared" si="202"/>
        <v>#N/A</v>
      </c>
      <c r="AY386" s="106"/>
      <c r="AZ386" s="107"/>
      <c r="BA386" s="111">
        <f t="shared" si="203"/>
        <v>0</v>
      </c>
      <c r="BB386" s="122">
        <f t="shared" si="204"/>
        <v>0</v>
      </c>
      <c r="BC386" s="123" t="e">
        <f>SUMIF(#REF!,#REF!, BB77:BB389)</f>
        <v>#REF!</v>
      </c>
      <c r="BD386" s="123">
        <f t="shared" si="205"/>
        <v>0</v>
      </c>
      <c r="BE386" s="123" t="e">
        <f>SUMIF(#REF!,#REF!, BD77:BD389)</f>
        <v>#REF!</v>
      </c>
      <c r="BF386" s="123">
        <f t="shared" si="206"/>
        <v>0</v>
      </c>
      <c r="BG386" s="123" t="e">
        <f>SUMIF(#REF!,#REF!, BF77:BF389)</f>
        <v>#REF!</v>
      </c>
      <c r="BH386" s="123" t="e">
        <f t="shared" si="207"/>
        <v>#N/A</v>
      </c>
      <c r="BI386" s="124">
        <f>SUMIF(B77:B389, B386, BH77:BH389)</f>
        <v>0</v>
      </c>
      <c r="BJ386" s="125"/>
      <c r="BK386" s="99"/>
      <c r="BL386" s="100"/>
      <c r="BM386" s="100"/>
      <c r="BN386" s="100"/>
      <c r="BO386" s="100"/>
      <c r="BP386" s="100"/>
      <c r="BQ386" s="100"/>
      <c r="BR386" s="100"/>
      <c r="BS386" s="100"/>
      <c r="BT386" s="100"/>
      <c r="BU386" s="100"/>
      <c r="BV386" s="100"/>
      <c r="BW386" s="100"/>
      <c r="BX386" s="100"/>
      <c r="BY386" s="100"/>
      <c r="BZ386" s="100"/>
      <c r="CA386" s="100"/>
      <c r="CB386" s="100"/>
      <c r="CC386" s="100"/>
      <c r="CD386" s="101"/>
    </row>
    <row r="387" spans="1:82" x14ac:dyDescent="0.25">
      <c r="A387" s="75"/>
      <c r="B387" s="76"/>
      <c r="C387" s="77"/>
      <c r="D387" s="77"/>
      <c r="E387" s="78"/>
      <c r="F387" s="79"/>
      <c r="G387" s="80"/>
      <c r="H387" s="81"/>
      <c r="I387" s="79"/>
      <c r="J387" s="80"/>
      <c r="K387" s="82"/>
      <c r="L387" s="83"/>
      <c r="M387" s="84"/>
      <c r="N387" s="85"/>
      <c r="O387" s="86"/>
      <c r="P387" s="86"/>
      <c r="Q387" s="87"/>
      <c r="R387" s="88"/>
      <c r="S387" s="85"/>
      <c r="T387" s="86"/>
      <c r="U387" s="86"/>
      <c r="V387" s="87">
        <f t="shared" si="188"/>
        <v>0</v>
      </c>
      <c r="W387" s="89"/>
      <c r="X387" s="90"/>
      <c r="Y387" s="91" t="s">
        <v>80</v>
      </c>
      <c r="Z387" s="80"/>
      <c r="AA387" s="80"/>
      <c r="AB387" s="80"/>
      <c r="AC387" s="80"/>
      <c r="AD387" s="81"/>
      <c r="AE387" s="85"/>
      <c r="AF387" s="86"/>
      <c r="AG387" s="86"/>
      <c r="AH387" s="86"/>
      <c r="AI387" s="86"/>
      <c r="AJ387" s="86">
        <f t="shared" si="189"/>
        <v>0</v>
      </c>
      <c r="AK387" s="86" t="e">
        <f>VLOOKUP(A387,[1]_ScenarioData!$B$2:$FF$9999,-1,FALSE)</f>
        <v>#N/A</v>
      </c>
      <c r="AL387" s="87" t="e">
        <f t="shared" si="190"/>
        <v>#N/A</v>
      </c>
      <c r="AM387" s="85">
        <f t="shared" si="191"/>
        <v>0</v>
      </c>
      <c r="AN387" s="92">
        <f t="shared" si="192"/>
        <v>0</v>
      </c>
      <c r="AO387" s="80" t="str">
        <f t="shared" si="193"/>
        <v>OK</v>
      </c>
      <c r="AP387" s="86">
        <f t="shared" si="194"/>
        <v>0</v>
      </c>
      <c r="AQ387" s="92">
        <f t="shared" si="195"/>
        <v>0</v>
      </c>
      <c r="AR387" s="80" t="str">
        <f t="shared" si="196"/>
        <v>OK</v>
      </c>
      <c r="AS387" s="86">
        <f t="shared" si="197"/>
        <v>0</v>
      </c>
      <c r="AT387" s="92">
        <f t="shared" si="198"/>
        <v>0</v>
      </c>
      <c r="AU387" s="93" t="str">
        <f t="shared" si="199"/>
        <v>OK</v>
      </c>
      <c r="AV387" s="86">
        <f t="shared" si="200"/>
        <v>0</v>
      </c>
      <c r="AW387" s="92" t="e">
        <f t="shared" si="201"/>
        <v>#N/A</v>
      </c>
      <c r="AX387" s="94" t="e">
        <f t="shared" si="202"/>
        <v>#N/A</v>
      </c>
      <c r="AY387" s="79"/>
      <c r="AZ387" s="80"/>
      <c r="BA387" s="84">
        <f t="shared" si="203"/>
        <v>0</v>
      </c>
      <c r="BB387" s="95">
        <f t="shared" si="204"/>
        <v>0</v>
      </c>
      <c r="BC387" s="96" t="e">
        <f>SUMIF(#REF!,#REF!, BB79:BB391)</f>
        <v>#REF!</v>
      </c>
      <c r="BD387" s="96">
        <f t="shared" si="205"/>
        <v>0</v>
      </c>
      <c r="BE387" s="96" t="e">
        <f>SUMIF(#REF!,#REF!, BD79:BD391)</f>
        <v>#REF!</v>
      </c>
      <c r="BF387" s="96">
        <f t="shared" si="206"/>
        <v>0</v>
      </c>
      <c r="BG387" s="96" t="e">
        <f>SUMIF(#REF!,#REF!, BF79:BF391)</f>
        <v>#REF!</v>
      </c>
      <c r="BH387" s="96" t="e">
        <f t="shared" si="207"/>
        <v>#N/A</v>
      </c>
      <c r="BI387" s="97">
        <f>SUMIF(B79:B391, B387, BH79:BH391)</f>
        <v>0</v>
      </c>
      <c r="BJ387" s="98"/>
      <c r="BK387" s="99"/>
      <c r="BL387" s="100"/>
      <c r="BM387" s="100"/>
      <c r="BN387" s="100"/>
      <c r="BO387" s="100"/>
      <c r="BP387" s="100"/>
      <c r="BQ387" s="100"/>
      <c r="BR387" s="100"/>
      <c r="BS387" s="100"/>
      <c r="BT387" s="100"/>
      <c r="BU387" s="100"/>
      <c r="BV387" s="100"/>
      <c r="BW387" s="100"/>
      <c r="BX387" s="100"/>
      <c r="BY387" s="100"/>
      <c r="BZ387" s="100"/>
      <c r="CA387" s="100"/>
      <c r="CB387" s="100"/>
      <c r="CC387" s="100"/>
      <c r="CD387" s="101"/>
    </row>
    <row r="388" spans="1:82" x14ac:dyDescent="0.25">
      <c r="A388" s="102"/>
      <c r="B388" s="103"/>
      <c r="C388" s="104"/>
      <c r="D388" s="104"/>
      <c r="E388" s="105"/>
      <c r="F388" s="106"/>
      <c r="G388" s="107"/>
      <c r="H388" s="108"/>
      <c r="I388" s="106"/>
      <c r="J388" s="107"/>
      <c r="K388" s="109"/>
      <c r="L388" s="110"/>
      <c r="M388" s="111"/>
      <c r="N388" s="112"/>
      <c r="O388" s="113"/>
      <c r="P388" s="113"/>
      <c r="Q388" s="114"/>
      <c r="R388" s="115"/>
      <c r="S388" s="112"/>
      <c r="T388" s="113"/>
      <c r="U388" s="113"/>
      <c r="V388" s="114">
        <f t="shared" si="188"/>
        <v>0</v>
      </c>
      <c r="W388" s="116"/>
      <c r="X388" s="117"/>
      <c r="Y388" s="118" t="s">
        <v>80</v>
      </c>
      <c r="Z388" s="107"/>
      <c r="AA388" s="107"/>
      <c r="AB388" s="107"/>
      <c r="AC388" s="107"/>
      <c r="AD388" s="108"/>
      <c r="AE388" s="112"/>
      <c r="AF388" s="113"/>
      <c r="AG388" s="113"/>
      <c r="AH388" s="113"/>
      <c r="AI388" s="113"/>
      <c r="AJ388" s="113">
        <f t="shared" si="189"/>
        <v>0</v>
      </c>
      <c r="AK388" s="113" t="e">
        <f>VLOOKUP(A388,[1]_ScenarioData!$B$2:$FF$9999,-1,FALSE)</f>
        <v>#N/A</v>
      </c>
      <c r="AL388" s="114" t="e">
        <f t="shared" si="190"/>
        <v>#N/A</v>
      </c>
      <c r="AM388" s="112">
        <f t="shared" si="191"/>
        <v>0</v>
      </c>
      <c r="AN388" s="119">
        <f t="shared" si="192"/>
        <v>0</v>
      </c>
      <c r="AO388" s="107" t="str">
        <f t="shared" si="193"/>
        <v>OK</v>
      </c>
      <c r="AP388" s="113">
        <f t="shared" si="194"/>
        <v>0</v>
      </c>
      <c r="AQ388" s="119">
        <f t="shared" si="195"/>
        <v>0</v>
      </c>
      <c r="AR388" s="107" t="str">
        <f t="shared" si="196"/>
        <v>OK</v>
      </c>
      <c r="AS388" s="113">
        <f t="shared" si="197"/>
        <v>0</v>
      </c>
      <c r="AT388" s="119">
        <f t="shared" si="198"/>
        <v>0</v>
      </c>
      <c r="AU388" s="120" t="str">
        <f t="shared" si="199"/>
        <v>OK</v>
      </c>
      <c r="AV388" s="113">
        <f t="shared" si="200"/>
        <v>0</v>
      </c>
      <c r="AW388" s="119" t="e">
        <f t="shared" si="201"/>
        <v>#N/A</v>
      </c>
      <c r="AX388" s="121" t="e">
        <f t="shared" si="202"/>
        <v>#N/A</v>
      </c>
      <c r="AY388" s="106"/>
      <c r="AZ388" s="107"/>
      <c r="BA388" s="111">
        <f t="shared" si="203"/>
        <v>0</v>
      </c>
      <c r="BB388" s="122">
        <f t="shared" si="204"/>
        <v>0</v>
      </c>
      <c r="BC388" s="123" t="e">
        <f>SUMIF(#REF!,#REF!, BB79:BB391)</f>
        <v>#REF!</v>
      </c>
      <c r="BD388" s="123">
        <f t="shared" si="205"/>
        <v>0</v>
      </c>
      <c r="BE388" s="123" t="e">
        <f>SUMIF(#REF!,#REF!, BD79:BD391)</f>
        <v>#REF!</v>
      </c>
      <c r="BF388" s="123">
        <f t="shared" si="206"/>
        <v>0</v>
      </c>
      <c r="BG388" s="123" t="e">
        <f>SUMIF(#REF!,#REF!, BF79:BF391)</f>
        <v>#REF!</v>
      </c>
      <c r="BH388" s="123" t="e">
        <f t="shared" si="207"/>
        <v>#N/A</v>
      </c>
      <c r="BI388" s="124">
        <f>SUMIF(B79:B391, B388, BH79:BH391)</f>
        <v>0</v>
      </c>
      <c r="BJ388" s="125"/>
      <c r="BK388" s="99"/>
      <c r="BL388" s="100"/>
      <c r="BM388" s="100"/>
      <c r="BN388" s="100"/>
      <c r="BO388" s="100"/>
      <c r="BP388" s="100"/>
      <c r="BQ388" s="100"/>
      <c r="BR388" s="100"/>
      <c r="BS388" s="100"/>
      <c r="BT388" s="100"/>
      <c r="BU388" s="100"/>
      <c r="BV388" s="100"/>
      <c r="BW388" s="100"/>
      <c r="BX388" s="100"/>
      <c r="BY388" s="100"/>
      <c r="BZ388" s="100"/>
      <c r="CA388" s="100"/>
      <c r="CB388" s="100"/>
      <c r="CC388" s="100"/>
      <c r="CD388" s="101"/>
    </row>
    <row r="389" spans="1:82" x14ac:dyDescent="0.25">
      <c r="A389" s="75"/>
      <c r="B389" s="76"/>
      <c r="C389" s="77"/>
      <c r="D389" s="77"/>
      <c r="E389" s="78"/>
      <c r="F389" s="79"/>
      <c r="G389" s="80"/>
      <c r="H389" s="81"/>
      <c r="I389" s="79"/>
      <c r="J389" s="80"/>
      <c r="K389" s="82"/>
      <c r="L389" s="83"/>
      <c r="M389" s="84"/>
      <c r="N389" s="85"/>
      <c r="O389" s="86"/>
      <c r="P389" s="86"/>
      <c r="Q389" s="87"/>
      <c r="R389" s="88"/>
      <c r="S389" s="85"/>
      <c r="T389" s="86"/>
      <c r="U389" s="86"/>
      <c r="V389" s="87">
        <f t="shared" si="188"/>
        <v>0</v>
      </c>
      <c r="W389" s="89"/>
      <c r="X389" s="90"/>
      <c r="Y389" s="91" t="s">
        <v>80</v>
      </c>
      <c r="Z389" s="80"/>
      <c r="AA389" s="80"/>
      <c r="AB389" s="80"/>
      <c r="AC389" s="80"/>
      <c r="AD389" s="81"/>
      <c r="AE389" s="85"/>
      <c r="AF389" s="86"/>
      <c r="AG389" s="86"/>
      <c r="AH389" s="86"/>
      <c r="AI389" s="86"/>
      <c r="AJ389" s="86">
        <f t="shared" si="189"/>
        <v>0</v>
      </c>
      <c r="AK389" s="86" t="e">
        <f>VLOOKUP(A389,[1]_ScenarioData!$B$2:$FF$9999,-1,FALSE)</f>
        <v>#N/A</v>
      </c>
      <c r="AL389" s="87" t="e">
        <f t="shared" si="190"/>
        <v>#N/A</v>
      </c>
      <c r="AM389" s="85">
        <f t="shared" si="191"/>
        <v>0</v>
      </c>
      <c r="AN389" s="92">
        <f t="shared" si="192"/>
        <v>0</v>
      </c>
      <c r="AO389" s="80" t="str">
        <f t="shared" si="193"/>
        <v>OK</v>
      </c>
      <c r="AP389" s="86">
        <f t="shared" si="194"/>
        <v>0</v>
      </c>
      <c r="AQ389" s="92">
        <f t="shared" si="195"/>
        <v>0</v>
      </c>
      <c r="AR389" s="80" t="str">
        <f t="shared" si="196"/>
        <v>OK</v>
      </c>
      <c r="AS389" s="86">
        <f t="shared" si="197"/>
        <v>0</v>
      </c>
      <c r="AT389" s="92">
        <f t="shared" si="198"/>
        <v>0</v>
      </c>
      <c r="AU389" s="93" t="str">
        <f t="shared" si="199"/>
        <v>OK</v>
      </c>
      <c r="AV389" s="86">
        <f t="shared" si="200"/>
        <v>0</v>
      </c>
      <c r="AW389" s="92" t="e">
        <f t="shared" si="201"/>
        <v>#N/A</v>
      </c>
      <c r="AX389" s="94" t="e">
        <f t="shared" si="202"/>
        <v>#N/A</v>
      </c>
      <c r="AY389" s="79"/>
      <c r="AZ389" s="80"/>
      <c r="BA389" s="84">
        <f t="shared" si="203"/>
        <v>0</v>
      </c>
      <c r="BB389" s="95">
        <f t="shared" si="204"/>
        <v>0</v>
      </c>
      <c r="BC389" s="96" t="e">
        <f>SUMIF(#REF!,#REF!, BB81:BB393)</f>
        <v>#REF!</v>
      </c>
      <c r="BD389" s="96">
        <f t="shared" si="205"/>
        <v>0</v>
      </c>
      <c r="BE389" s="96" t="e">
        <f>SUMIF(#REF!,#REF!, BD81:BD393)</f>
        <v>#REF!</v>
      </c>
      <c r="BF389" s="96">
        <f t="shared" si="206"/>
        <v>0</v>
      </c>
      <c r="BG389" s="96" t="e">
        <f>SUMIF(#REF!,#REF!, BF81:BF393)</f>
        <v>#REF!</v>
      </c>
      <c r="BH389" s="96" t="e">
        <f t="shared" si="207"/>
        <v>#N/A</v>
      </c>
      <c r="BI389" s="97">
        <f>SUMIF(B81:B393, B389, BH81:BH393)</f>
        <v>0</v>
      </c>
      <c r="BJ389" s="98"/>
      <c r="BK389" s="99"/>
      <c r="BL389" s="100"/>
      <c r="BM389" s="100"/>
      <c r="BN389" s="100"/>
      <c r="BO389" s="100"/>
      <c r="BP389" s="100"/>
      <c r="BQ389" s="100"/>
      <c r="BR389" s="100"/>
      <c r="BS389" s="100"/>
      <c r="BT389" s="100"/>
      <c r="BU389" s="100"/>
      <c r="BV389" s="100"/>
      <c r="BW389" s="100"/>
      <c r="BX389" s="100"/>
      <c r="BY389" s="100"/>
      <c r="BZ389" s="100"/>
      <c r="CA389" s="100"/>
      <c r="CB389" s="100"/>
      <c r="CC389" s="100"/>
      <c r="CD389" s="101"/>
    </row>
    <row r="390" spans="1:82" x14ac:dyDescent="0.25">
      <c r="A390" s="102"/>
      <c r="B390" s="103"/>
      <c r="C390" s="104"/>
      <c r="D390" s="104"/>
      <c r="E390" s="105"/>
      <c r="F390" s="106"/>
      <c r="G390" s="107"/>
      <c r="H390" s="108"/>
      <c r="I390" s="106"/>
      <c r="J390" s="107"/>
      <c r="K390" s="109"/>
      <c r="L390" s="110"/>
      <c r="M390" s="111"/>
      <c r="N390" s="112"/>
      <c r="O390" s="113"/>
      <c r="P390" s="113"/>
      <c r="Q390" s="114"/>
      <c r="R390" s="115"/>
      <c r="S390" s="112"/>
      <c r="T390" s="113"/>
      <c r="U390" s="113"/>
      <c r="V390" s="114">
        <f t="shared" si="188"/>
        <v>0</v>
      </c>
      <c r="W390" s="116"/>
      <c r="X390" s="117"/>
      <c r="Y390" s="118" t="s">
        <v>80</v>
      </c>
      <c r="Z390" s="107"/>
      <c r="AA390" s="107"/>
      <c r="AB390" s="107"/>
      <c r="AC390" s="107"/>
      <c r="AD390" s="108"/>
      <c r="AE390" s="112"/>
      <c r="AF390" s="113"/>
      <c r="AG390" s="113"/>
      <c r="AH390" s="113"/>
      <c r="AI390" s="113"/>
      <c r="AJ390" s="113">
        <f t="shared" si="189"/>
        <v>0</v>
      </c>
      <c r="AK390" s="113" t="e">
        <f>VLOOKUP(A390,[1]_ScenarioData!$B$2:$FF$9999,-1,FALSE)</f>
        <v>#N/A</v>
      </c>
      <c r="AL390" s="114" t="e">
        <f t="shared" si="190"/>
        <v>#N/A</v>
      </c>
      <c r="AM390" s="112">
        <f t="shared" si="191"/>
        <v>0</v>
      </c>
      <c r="AN390" s="119">
        <f t="shared" si="192"/>
        <v>0</v>
      </c>
      <c r="AO390" s="107" t="str">
        <f t="shared" si="193"/>
        <v>OK</v>
      </c>
      <c r="AP390" s="113">
        <f t="shared" si="194"/>
        <v>0</v>
      </c>
      <c r="AQ390" s="119">
        <f t="shared" si="195"/>
        <v>0</v>
      </c>
      <c r="AR390" s="107" t="str">
        <f t="shared" si="196"/>
        <v>OK</v>
      </c>
      <c r="AS390" s="113">
        <f t="shared" si="197"/>
        <v>0</v>
      </c>
      <c r="AT390" s="119">
        <f t="shared" si="198"/>
        <v>0</v>
      </c>
      <c r="AU390" s="120" t="str">
        <f t="shared" si="199"/>
        <v>OK</v>
      </c>
      <c r="AV390" s="113">
        <f t="shared" si="200"/>
        <v>0</v>
      </c>
      <c r="AW390" s="119" t="e">
        <f t="shared" si="201"/>
        <v>#N/A</v>
      </c>
      <c r="AX390" s="121" t="e">
        <f t="shared" si="202"/>
        <v>#N/A</v>
      </c>
      <c r="AY390" s="106"/>
      <c r="AZ390" s="107"/>
      <c r="BA390" s="111">
        <f t="shared" si="203"/>
        <v>0</v>
      </c>
      <c r="BB390" s="122">
        <f t="shared" si="204"/>
        <v>0</v>
      </c>
      <c r="BC390" s="123" t="e">
        <f>SUMIF(#REF!,#REF!, BB81:BB393)</f>
        <v>#REF!</v>
      </c>
      <c r="BD390" s="123">
        <f t="shared" si="205"/>
        <v>0</v>
      </c>
      <c r="BE390" s="123" t="e">
        <f>SUMIF(#REF!,#REF!, BD81:BD393)</f>
        <v>#REF!</v>
      </c>
      <c r="BF390" s="123">
        <f t="shared" si="206"/>
        <v>0</v>
      </c>
      <c r="BG390" s="123" t="e">
        <f>SUMIF(#REF!,#REF!, BF81:BF393)</f>
        <v>#REF!</v>
      </c>
      <c r="BH390" s="123" t="e">
        <f t="shared" si="207"/>
        <v>#N/A</v>
      </c>
      <c r="BI390" s="124">
        <f>SUMIF(B81:B393, B390, BH81:BH393)</f>
        <v>0</v>
      </c>
      <c r="BJ390" s="125"/>
      <c r="BK390" s="99"/>
      <c r="BL390" s="100"/>
      <c r="BM390" s="100"/>
      <c r="BN390" s="100"/>
      <c r="BO390" s="100"/>
      <c r="BP390" s="100"/>
      <c r="BQ390" s="100"/>
      <c r="BR390" s="100"/>
      <c r="BS390" s="100"/>
      <c r="BT390" s="100"/>
      <c r="BU390" s="100"/>
      <c r="BV390" s="100"/>
      <c r="BW390" s="100"/>
      <c r="BX390" s="100"/>
      <c r="BY390" s="100"/>
      <c r="BZ390" s="100"/>
      <c r="CA390" s="100"/>
      <c r="CB390" s="100"/>
      <c r="CC390" s="100"/>
      <c r="CD390" s="101"/>
    </row>
    <row r="391" spans="1:82" x14ac:dyDescent="0.25">
      <c r="A391" s="75"/>
      <c r="B391" s="76"/>
      <c r="C391" s="77"/>
      <c r="D391" s="77"/>
      <c r="E391" s="78"/>
      <c r="F391" s="79"/>
      <c r="G391" s="80"/>
      <c r="H391" s="81"/>
      <c r="I391" s="79"/>
      <c r="J391" s="80"/>
      <c r="K391" s="82"/>
      <c r="L391" s="83"/>
      <c r="M391" s="84"/>
      <c r="N391" s="85"/>
      <c r="O391" s="86"/>
      <c r="P391" s="86"/>
      <c r="Q391" s="87"/>
      <c r="R391" s="88"/>
      <c r="S391" s="85"/>
      <c r="T391" s="86"/>
      <c r="U391" s="86"/>
      <c r="V391" s="87">
        <f t="shared" si="188"/>
        <v>0</v>
      </c>
      <c r="W391" s="89"/>
      <c r="X391" s="90"/>
      <c r="Y391" s="91" t="s">
        <v>80</v>
      </c>
      <c r="Z391" s="80"/>
      <c r="AA391" s="80"/>
      <c r="AB391" s="80"/>
      <c r="AC391" s="80"/>
      <c r="AD391" s="81"/>
      <c r="AE391" s="85"/>
      <c r="AF391" s="86"/>
      <c r="AG391" s="86"/>
      <c r="AH391" s="86"/>
      <c r="AI391" s="86"/>
      <c r="AJ391" s="86">
        <f t="shared" si="189"/>
        <v>0</v>
      </c>
      <c r="AK391" s="86" t="e">
        <f>VLOOKUP(A391,[1]_ScenarioData!$B$2:$FF$9999,-1,FALSE)</f>
        <v>#N/A</v>
      </c>
      <c r="AL391" s="87" t="e">
        <f t="shared" si="190"/>
        <v>#N/A</v>
      </c>
      <c r="AM391" s="85">
        <f t="shared" si="191"/>
        <v>0</v>
      </c>
      <c r="AN391" s="92">
        <f t="shared" si="192"/>
        <v>0</v>
      </c>
      <c r="AO391" s="80" t="str">
        <f t="shared" si="193"/>
        <v>OK</v>
      </c>
      <c r="AP391" s="86">
        <f t="shared" si="194"/>
        <v>0</v>
      </c>
      <c r="AQ391" s="92">
        <f t="shared" si="195"/>
        <v>0</v>
      </c>
      <c r="AR391" s="80" t="str">
        <f t="shared" si="196"/>
        <v>OK</v>
      </c>
      <c r="AS391" s="86">
        <f t="shared" si="197"/>
        <v>0</v>
      </c>
      <c r="AT391" s="92">
        <f t="shared" si="198"/>
        <v>0</v>
      </c>
      <c r="AU391" s="93" t="str">
        <f t="shared" si="199"/>
        <v>OK</v>
      </c>
      <c r="AV391" s="86">
        <f t="shared" si="200"/>
        <v>0</v>
      </c>
      <c r="AW391" s="92" t="e">
        <f t="shared" si="201"/>
        <v>#N/A</v>
      </c>
      <c r="AX391" s="94" t="e">
        <f t="shared" si="202"/>
        <v>#N/A</v>
      </c>
      <c r="AY391" s="79"/>
      <c r="AZ391" s="80"/>
      <c r="BA391" s="84">
        <f t="shared" si="203"/>
        <v>0</v>
      </c>
      <c r="BB391" s="95">
        <f t="shared" si="204"/>
        <v>0</v>
      </c>
      <c r="BC391" s="96" t="e">
        <f>SUMIF(#REF!,#REF!, BB83:BB395)</f>
        <v>#REF!</v>
      </c>
      <c r="BD391" s="96">
        <f t="shared" si="205"/>
        <v>0</v>
      </c>
      <c r="BE391" s="96" t="e">
        <f>SUMIF(#REF!,#REF!, BD83:BD395)</f>
        <v>#REF!</v>
      </c>
      <c r="BF391" s="96">
        <f t="shared" si="206"/>
        <v>0</v>
      </c>
      <c r="BG391" s="96" t="e">
        <f>SUMIF(#REF!,#REF!, BF83:BF395)</f>
        <v>#REF!</v>
      </c>
      <c r="BH391" s="96" t="e">
        <f t="shared" si="207"/>
        <v>#N/A</v>
      </c>
      <c r="BI391" s="97">
        <f>SUMIF(B83:B395, B391, BH83:BH395)</f>
        <v>0</v>
      </c>
      <c r="BJ391" s="98"/>
      <c r="BK391" s="99"/>
      <c r="BL391" s="100"/>
      <c r="BM391" s="100"/>
      <c r="BN391" s="100"/>
      <c r="BO391" s="100"/>
      <c r="BP391" s="100"/>
      <c r="BQ391" s="100"/>
      <c r="BR391" s="100"/>
      <c r="BS391" s="100"/>
      <c r="BT391" s="100"/>
      <c r="BU391" s="100"/>
      <c r="BV391" s="100"/>
      <c r="BW391" s="100"/>
      <c r="BX391" s="100"/>
      <c r="BY391" s="100"/>
      <c r="BZ391" s="100"/>
      <c r="CA391" s="100"/>
      <c r="CB391" s="100"/>
      <c r="CC391" s="100"/>
      <c r="CD391" s="101"/>
    </row>
    <row r="392" spans="1:82" x14ac:dyDescent="0.25">
      <c r="A392" s="102"/>
      <c r="B392" s="103"/>
      <c r="C392" s="104"/>
      <c r="D392" s="104"/>
      <c r="E392" s="105"/>
      <c r="F392" s="106"/>
      <c r="G392" s="107"/>
      <c r="H392" s="108"/>
      <c r="I392" s="106"/>
      <c r="J392" s="107"/>
      <c r="K392" s="109"/>
      <c r="L392" s="110"/>
      <c r="M392" s="111"/>
      <c r="N392" s="112"/>
      <c r="O392" s="113"/>
      <c r="P392" s="113"/>
      <c r="Q392" s="114"/>
      <c r="R392" s="115"/>
      <c r="S392" s="112"/>
      <c r="T392" s="113"/>
      <c r="U392" s="113"/>
      <c r="V392" s="114">
        <f t="shared" si="188"/>
        <v>0</v>
      </c>
      <c r="W392" s="116"/>
      <c r="X392" s="117"/>
      <c r="Y392" s="118" t="s">
        <v>80</v>
      </c>
      <c r="Z392" s="107"/>
      <c r="AA392" s="107"/>
      <c r="AB392" s="107"/>
      <c r="AC392" s="107"/>
      <c r="AD392" s="108"/>
      <c r="AE392" s="112"/>
      <c r="AF392" s="113"/>
      <c r="AG392" s="113"/>
      <c r="AH392" s="113"/>
      <c r="AI392" s="113"/>
      <c r="AJ392" s="113">
        <f t="shared" si="189"/>
        <v>0</v>
      </c>
      <c r="AK392" s="113" t="e">
        <f>VLOOKUP(A392,[1]_ScenarioData!$B$2:$FF$9999,-1,FALSE)</f>
        <v>#N/A</v>
      </c>
      <c r="AL392" s="114" t="e">
        <f t="shared" si="190"/>
        <v>#N/A</v>
      </c>
      <c r="AM392" s="112">
        <f t="shared" si="191"/>
        <v>0</v>
      </c>
      <c r="AN392" s="119">
        <f t="shared" si="192"/>
        <v>0</v>
      </c>
      <c r="AO392" s="107" t="str">
        <f t="shared" si="193"/>
        <v>OK</v>
      </c>
      <c r="AP392" s="113">
        <f t="shared" si="194"/>
        <v>0</v>
      </c>
      <c r="AQ392" s="119">
        <f t="shared" si="195"/>
        <v>0</v>
      </c>
      <c r="AR392" s="107" t="str">
        <f t="shared" si="196"/>
        <v>OK</v>
      </c>
      <c r="AS392" s="113">
        <f t="shared" si="197"/>
        <v>0</v>
      </c>
      <c r="AT392" s="119">
        <f t="shared" si="198"/>
        <v>0</v>
      </c>
      <c r="AU392" s="120" t="str">
        <f t="shared" si="199"/>
        <v>OK</v>
      </c>
      <c r="AV392" s="113">
        <f t="shared" si="200"/>
        <v>0</v>
      </c>
      <c r="AW392" s="119" t="e">
        <f t="shared" si="201"/>
        <v>#N/A</v>
      </c>
      <c r="AX392" s="121" t="e">
        <f t="shared" si="202"/>
        <v>#N/A</v>
      </c>
      <c r="AY392" s="106"/>
      <c r="AZ392" s="107"/>
      <c r="BA392" s="111">
        <f t="shared" si="203"/>
        <v>0</v>
      </c>
      <c r="BB392" s="122">
        <f t="shared" si="204"/>
        <v>0</v>
      </c>
      <c r="BC392" s="123" t="e">
        <f>SUMIF(#REF!,#REF!, BB83:BB395)</f>
        <v>#REF!</v>
      </c>
      <c r="BD392" s="123">
        <f t="shared" si="205"/>
        <v>0</v>
      </c>
      <c r="BE392" s="123" t="e">
        <f>SUMIF(#REF!,#REF!, BD83:BD395)</f>
        <v>#REF!</v>
      </c>
      <c r="BF392" s="123">
        <f t="shared" si="206"/>
        <v>0</v>
      </c>
      <c r="BG392" s="123" t="e">
        <f>SUMIF(#REF!,#REF!, BF83:BF395)</f>
        <v>#REF!</v>
      </c>
      <c r="BH392" s="123" t="e">
        <f t="shared" si="207"/>
        <v>#N/A</v>
      </c>
      <c r="BI392" s="124">
        <f>SUMIF(B83:B395, B392, BH83:BH395)</f>
        <v>0</v>
      </c>
      <c r="BJ392" s="125"/>
      <c r="BK392" s="99"/>
      <c r="BL392" s="100"/>
      <c r="BM392" s="100"/>
      <c r="BN392" s="100"/>
      <c r="BO392" s="100"/>
      <c r="BP392" s="100"/>
      <c r="BQ392" s="100"/>
      <c r="BR392" s="100"/>
      <c r="BS392" s="100"/>
      <c r="BT392" s="100"/>
      <c r="BU392" s="100"/>
      <c r="BV392" s="100"/>
      <c r="BW392" s="100"/>
      <c r="BX392" s="100"/>
      <c r="BY392" s="100"/>
      <c r="BZ392" s="100"/>
      <c r="CA392" s="100"/>
      <c r="CB392" s="100"/>
      <c r="CC392" s="100"/>
      <c r="CD392" s="101"/>
    </row>
    <row r="393" spans="1:82" x14ac:dyDescent="0.25">
      <c r="A393" s="75"/>
      <c r="B393" s="76"/>
      <c r="C393" s="77"/>
      <c r="D393" s="77"/>
      <c r="E393" s="78"/>
      <c r="F393" s="79"/>
      <c r="G393" s="80"/>
      <c r="H393" s="81"/>
      <c r="I393" s="79"/>
      <c r="J393" s="80"/>
      <c r="K393" s="82"/>
      <c r="L393" s="83"/>
      <c r="M393" s="84"/>
      <c r="N393" s="85"/>
      <c r="O393" s="86"/>
      <c r="P393" s="86"/>
      <c r="Q393" s="87"/>
      <c r="R393" s="88"/>
      <c r="S393" s="85"/>
      <c r="T393" s="86"/>
      <c r="U393" s="86"/>
      <c r="V393" s="87">
        <f t="shared" si="188"/>
        <v>0</v>
      </c>
      <c r="W393" s="89"/>
      <c r="X393" s="90"/>
      <c r="Y393" s="91" t="s">
        <v>80</v>
      </c>
      <c r="Z393" s="80"/>
      <c r="AA393" s="80"/>
      <c r="AB393" s="80"/>
      <c r="AC393" s="80"/>
      <c r="AD393" s="81"/>
      <c r="AE393" s="85"/>
      <c r="AF393" s="86"/>
      <c r="AG393" s="86"/>
      <c r="AH393" s="86"/>
      <c r="AI393" s="86"/>
      <c r="AJ393" s="86">
        <f t="shared" si="189"/>
        <v>0</v>
      </c>
      <c r="AK393" s="86" t="e">
        <f>VLOOKUP(A393,[1]_ScenarioData!$B$2:$FF$9999,-1,FALSE)</f>
        <v>#N/A</v>
      </c>
      <c r="AL393" s="87" t="e">
        <f t="shared" si="190"/>
        <v>#N/A</v>
      </c>
      <c r="AM393" s="85">
        <f t="shared" si="191"/>
        <v>0</v>
      </c>
      <c r="AN393" s="92">
        <f t="shared" si="192"/>
        <v>0</v>
      </c>
      <c r="AO393" s="80" t="str">
        <f t="shared" si="193"/>
        <v>OK</v>
      </c>
      <c r="AP393" s="86">
        <f t="shared" si="194"/>
        <v>0</v>
      </c>
      <c r="AQ393" s="92">
        <f t="shared" si="195"/>
        <v>0</v>
      </c>
      <c r="AR393" s="80" t="str">
        <f t="shared" si="196"/>
        <v>OK</v>
      </c>
      <c r="AS393" s="86">
        <f t="shared" si="197"/>
        <v>0</v>
      </c>
      <c r="AT393" s="92">
        <f t="shared" si="198"/>
        <v>0</v>
      </c>
      <c r="AU393" s="93" t="str">
        <f t="shared" si="199"/>
        <v>OK</v>
      </c>
      <c r="AV393" s="86">
        <f t="shared" si="200"/>
        <v>0</v>
      </c>
      <c r="AW393" s="92" t="e">
        <f t="shared" si="201"/>
        <v>#N/A</v>
      </c>
      <c r="AX393" s="94" t="e">
        <f t="shared" si="202"/>
        <v>#N/A</v>
      </c>
      <c r="AY393" s="79"/>
      <c r="AZ393" s="80"/>
      <c r="BA393" s="84">
        <f t="shared" si="203"/>
        <v>0</v>
      </c>
      <c r="BB393" s="95">
        <f t="shared" si="204"/>
        <v>0</v>
      </c>
      <c r="BC393" s="96" t="e">
        <f>SUMIF(#REF!,#REF!, BB85:BB397)</f>
        <v>#REF!</v>
      </c>
      <c r="BD393" s="96">
        <f t="shared" si="205"/>
        <v>0</v>
      </c>
      <c r="BE393" s="96" t="e">
        <f>SUMIF(#REF!,#REF!, BD85:BD397)</f>
        <v>#REF!</v>
      </c>
      <c r="BF393" s="96">
        <f t="shared" si="206"/>
        <v>0</v>
      </c>
      <c r="BG393" s="96" t="e">
        <f>SUMIF(#REF!,#REF!, BF85:BF397)</f>
        <v>#REF!</v>
      </c>
      <c r="BH393" s="96" t="e">
        <f t="shared" si="207"/>
        <v>#N/A</v>
      </c>
      <c r="BI393" s="97">
        <f>SUMIF(B85:B397, B393, BH85:BH397)</f>
        <v>0</v>
      </c>
      <c r="BJ393" s="98"/>
      <c r="BK393" s="99"/>
      <c r="BL393" s="100"/>
      <c r="BM393" s="100"/>
      <c r="BN393" s="100"/>
      <c r="BO393" s="100"/>
      <c r="BP393" s="100"/>
      <c r="BQ393" s="100"/>
      <c r="BR393" s="100"/>
      <c r="BS393" s="100"/>
      <c r="BT393" s="100"/>
      <c r="BU393" s="100"/>
      <c r="BV393" s="100"/>
      <c r="BW393" s="100"/>
      <c r="BX393" s="100"/>
      <c r="BY393" s="100"/>
      <c r="BZ393" s="100"/>
      <c r="CA393" s="100"/>
      <c r="CB393" s="100"/>
      <c r="CC393" s="100"/>
      <c r="CD393" s="101"/>
    </row>
    <row r="394" spans="1:82" x14ac:dyDescent="0.25">
      <c r="A394" s="102"/>
      <c r="B394" s="103"/>
      <c r="C394" s="104"/>
      <c r="D394" s="104"/>
      <c r="E394" s="105"/>
      <c r="F394" s="106"/>
      <c r="G394" s="107"/>
      <c r="H394" s="108"/>
      <c r="I394" s="106"/>
      <c r="J394" s="107"/>
      <c r="K394" s="109"/>
      <c r="L394" s="110"/>
      <c r="M394" s="111"/>
      <c r="N394" s="112"/>
      <c r="O394" s="113"/>
      <c r="P394" s="113"/>
      <c r="Q394" s="114"/>
      <c r="R394" s="115"/>
      <c r="S394" s="112"/>
      <c r="T394" s="113"/>
      <c r="U394" s="113"/>
      <c r="V394" s="114">
        <f t="shared" si="188"/>
        <v>0</v>
      </c>
      <c r="W394" s="116"/>
      <c r="X394" s="117"/>
      <c r="Y394" s="118" t="s">
        <v>80</v>
      </c>
      <c r="Z394" s="107"/>
      <c r="AA394" s="107"/>
      <c r="AB394" s="107"/>
      <c r="AC394" s="107"/>
      <c r="AD394" s="108"/>
      <c r="AE394" s="112"/>
      <c r="AF394" s="113"/>
      <c r="AG394" s="113"/>
      <c r="AH394" s="113"/>
      <c r="AI394" s="113"/>
      <c r="AJ394" s="113">
        <f t="shared" si="189"/>
        <v>0</v>
      </c>
      <c r="AK394" s="113" t="e">
        <f>VLOOKUP(A394,[1]_ScenarioData!$B$2:$FF$9999,-1,FALSE)</f>
        <v>#N/A</v>
      </c>
      <c r="AL394" s="114" t="e">
        <f t="shared" si="190"/>
        <v>#N/A</v>
      </c>
      <c r="AM394" s="112">
        <f t="shared" si="191"/>
        <v>0</v>
      </c>
      <c r="AN394" s="119">
        <f t="shared" si="192"/>
        <v>0</v>
      </c>
      <c r="AO394" s="107" t="str">
        <f t="shared" si="193"/>
        <v>OK</v>
      </c>
      <c r="AP394" s="113">
        <f t="shared" si="194"/>
        <v>0</v>
      </c>
      <c r="AQ394" s="119">
        <f t="shared" si="195"/>
        <v>0</v>
      </c>
      <c r="AR394" s="107" t="str">
        <f t="shared" si="196"/>
        <v>OK</v>
      </c>
      <c r="AS394" s="113">
        <f t="shared" si="197"/>
        <v>0</v>
      </c>
      <c r="AT394" s="119">
        <f t="shared" si="198"/>
        <v>0</v>
      </c>
      <c r="AU394" s="120" t="str">
        <f t="shared" si="199"/>
        <v>OK</v>
      </c>
      <c r="AV394" s="113">
        <f t="shared" si="200"/>
        <v>0</v>
      </c>
      <c r="AW394" s="119" t="e">
        <f t="shared" si="201"/>
        <v>#N/A</v>
      </c>
      <c r="AX394" s="121" t="e">
        <f t="shared" si="202"/>
        <v>#N/A</v>
      </c>
      <c r="AY394" s="106"/>
      <c r="AZ394" s="107"/>
      <c r="BA394" s="111">
        <f t="shared" si="203"/>
        <v>0</v>
      </c>
      <c r="BB394" s="122">
        <f t="shared" si="204"/>
        <v>0</v>
      </c>
      <c r="BC394" s="123" t="e">
        <f>SUMIF(#REF!,#REF!, BB85:BB397)</f>
        <v>#REF!</v>
      </c>
      <c r="BD394" s="123">
        <f t="shared" si="205"/>
        <v>0</v>
      </c>
      <c r="BE394" s="123" t="e">
        <f>SUMIF(#REF!,#REF!, BD85:BD397)</f>
        <v>#REF!</v>
      </c>
      <c r="BF394" s="123">
        <f t="shared" si="206"/>
        <v>0</v>
      </c>
      <c r="BG394" s="123" t="e">
        <f>SUMIF(#REF!,#REF!, BF85:BF397)</f>
        <v>#REF!</v>
      </c>
      <c r="BH394" s="123" t="e">
        <f t="shared" si="207"/>
        <v>#N/A</v>
      </c>
      <c r="BI394" s="124">
        <f>SUMIF(B85:B397, B394, BH85:BH397)</f>
        <v>0</v>
      </c>
      <c r="BJ394" s="125"/>
      <c r="BK394" s="99"/>
      <c r="BL394" s="100"/>
      <c r="BM394" s="100"/>
      <c r="BN394" s="100"/>
      <c r="BO394" s="100"/>
      <c r="BP394" s="100"/>
      <c r="BQ394" s="100"/>
      <c r="BR394" s="100"/>
      <c r="BS394" s="100"/>
      <c r="BT394" s="100"/>
      <c r="BU394" s="100"/>
      <c r="BV394" s="100"/>
      <c r="BW394" s="100"/>
      <c r="BX394" s="100"/>
      <c r="BY394" s="100"/>
      <c r="BZ394" s="100"/>
      <c r="CA394" s="100"/>
      <c r="CB394" s="100"/>
      <c r="CC394" s="100"/>
      <c r="CD394" s="101"/>
    </row>
    <row r="395" spans="1:82" x14ac:dyDescent="0.25">
      <c r="A395" s="75"/>
      <c r="B395" s="76"/>
      <c r="C395" s="77"/>
      <c r="D395" s="77"/>
      <c r="E395" s="78"/>
      <c r="F395" s="79"/>
      <c r="G395" s="80"/>
      <c r="H395" s="81"/>
      <c r="I395" s="79"/>
      <c r="J395" s="80"/>
      <c r="K395" s="82"/>
      <c r="L395" s="83"/>
      <c r="M395" s="84"/>
      <c r="N395" s="85"/>
      <c r="O395" s="86"/>
      <c r="P395" s="86"/>
      <c r="Q395" s="87"/>
      <c r="R395" s="88"/>
      <c r="S395" s="85"/>
      <c r="T395" s="86"/>
      <c r="U395" s="86"/>
      <c r="V395" s="87">
        <f t="shared" si="188"/>
        <v>0</v>
      </c>
      <c r="W395" s="89"/>
      <c r="X395" s="90"/>
      <c r="Y395" s="91" t="s">
        <v>80</v>
      </c>
      <c r="Z395" s="80"/>
      <c r="AA395" s="80"/>
      <c r="AB395" s="80"/>
      <c r="AC395" s="80"/>
      <c r="AD395" s="81"/>
      <c r="AE395" s="85"/>
      <c r="AF395" s="86"/>
      <c r="AG395" s="86"/>
      <c r="AH395" s="86"/>
      <c r="AI395" s="86"/>
      <c r="AJ395" s="86">
        <f t="shared" si="189"/>
        <v>0</v>
      </c>
      <c r="AK395" s="86" t="e">
        <f>VLOOKUP(A395,[1]_ScenarioData!$B$2:$FF$9999,-1,FALSE)</f>
        <v>#N/A</v>
      </c>
      <c r="AL395" s="87" t="e">
        <f t="shared" si="190"/>
        <v>#N/A</v>
      </c>
      <c r="AM395" s="85">
        <f t="shared" si="191"/>
        <v>0</v>
      </c>
      <c r="AN395" s="92">
        <f t="shared" si="192"/>
        <v>0</v>
      </c>
      <c r="AO395" s="80" t="str">
        <f t="shared" si="193"/>
        <v>OK</v>
      </c>
      <c r="AP395" s="86">
        <f t="shared" si="194"/>
        <v>0</v>
      </c>
      <c r="AQ395" s="92">
        <f t="shared" si="195"/>
        <v>0</v>
      </c>
      <c r="AR395" s="80" t="str">
        <f t="shared" si="196"/>
        <v>OK</v>
      </c>
      <c r="AS395" s="86">
        <f t="shared" si="197"/>
        <v>0</v>
      </c>
      <c r="AT395" s="92">
        <f t="shared" si="198"/>
        <v>0</v>
      </c>
      <c r="AU395" s="93" t="str">
        <f t="shared" si="199"/>
        <v>OK</v>
      </c>
      <c r="AV395" s="86">
        <f t="shared" si="200"/>
        <v>0</v>
      </c>
      <c r="AW395" s="92" t="e">
        <f t="shared" si="201"/>
        <v>#N/A</v>
      </c>
      <c r="AX395" s="94" t="e">
        <f t="shared" si="202"/>
        <v>#N/A</v>
      </c>
      <c r="AY395" s="79"/>
      <c r="AZ395" s="80"/>
      <c r="BA395" s="84">
        <f t="shared" si="203"/>
        <v>0</v>
      </c>
      <c r="BB395" s="95">
        <f t="shared" si="204"/>
        <v>0</v>
      </c>
      <c r="BC395" s="96" t="e">
        <f>SUMIF(#REF!,#REF!, BB87:BB399)</f>
        <v>#REF!</v>
      </c>
      <c r="BD395" s="96">
        <f t="shared" si="205"/>
        <v>0</v>
      </c>
      <c r="BE395" s="96" t="e">
        <f>SUMIF(#REF!,#REF!, BD87:BD399)</f>
        <v>#REF!</v>
      </c>
      <c r="BF395" s="96">
        <f t="shared" si="206"/>
        <v>0</v>
      </c>
      <c r="BG395" s="96" t="e">
        <f>SUMIF(#REF!,#REF!, BF87:BF399)</f>
        <v>#REF!</v>
      </c>
      <c r="BH395" s="96" t="e">
        <f t="shared" si="207"/>
        <v>#N/A</v>
      </c>
      <c r="BI395" s="97">
        <f>SUMIF(B87:B399, B395, BH87:BH399)</f>
        <v>0</v>
      </c>
      <c r="BJ395" s="98"/>
      <c r="BK395" s="99"/>
      <c r="BL395" s="100"/>
      <c r="BM395" s="100"/>
      <c r="BN395" s="100"/>
      <c r="BO395" s="100"/>
      <c r="BP395" s="100"/>
      <c r="BQ395" s="100"/>
      <c r="BR395" s="100"/>
      <c r="BS395" s="100"/>
      <c r="BT395" s="100"/>
      <c r="BU395" s="100"/>
      <c r="BV395" s="100"/>
      <c r="BW395" s="100"/>
      <c r="BX395" s="100"/>
      <c r="BY395" s="100"/>
      <c r="BZ395" s="100"/>
      <c r="CA395" s="100"/>
      <c r="CB395" s="100"/>
      <c r="CC395" s="100"/>
      <c r="CD395" s="101"/>
    </row>
    <row r="396" spans="1:82" x14ac:dyDescent="0.25">
      <c r="A396" s="102"/>
      <c r="B396" s="103"/>
      <c r="C396" s="104"/>
      <c r="D396" s="104"/>
      <c r="E396" s="105"/>
      <c r="F396" s="106"/>
      <c r="G396" s="107"/>
      <c r="H396" s="108"/>
      <c r="I396" s="106"/>
      <c r="J396" s="107"/>
      <c r="K396" s="109"/>
      <c r="L396" s="110"/>
      <c r="M396" s="111"/>
      <c r="N396" s="112"/>
      <c r="O396" s="113"/>
      <c r="P396" s="113"/>
      <c r="Q396" s="114"/>
      <c r="R396" s="115"/>
      <c r="S396" s="112"/>
      <c r="T396" s="113"/>
      <c r="U396" s="113"/>
      <c r="V396" s="114">
        <f t="shared" si="188"/>
        <v>0</v>
      </c>
      <c r="W396" s="116"/>
      <c r="X396" s="117"/>
      <c r="Y396" s="118" t="s">
        <v>80</v>
      </c>
      <c r="Z396" s="107"/>
      <c r="AA396" s="107"/>
      <c r="AB396" s="107"/>
      <c r="AC396" s="107"/>
      <c r="AD396" s="108"/>
      <c r="AE396" s="112"/>
      <c r="AF396" s="113"/>
      <c r="AG396" s="113"/>
      <c r="AH396" s="113"/>
      <c r="AI396" s="113"/>
      <c r="AJ396" s="113">
        <f t="shared" si="189"/>
        <v>0</v>
      </c>
      <c r="AK396" s="113" t="e">
        <f>VLOOKUP(A396,[1]_ScenarioData!$B$2:$FF$9999,-1,FALSE)</f>
        <v>#N/A</v>
      </c>
      <c r="AL396" s="114" t="e">
        <f t="shared" si="190"/>
        <v>#N/A</v>
      </c>
      <c r="AM396" s="112">
        <f t="shared" si="191"/>
        <v>0</v>
      </c>
      <c r="AN396" s="119">
        <f t="shared" si="192"/>
        <v>0</v>
      </c>
      <c r="AO396" s="107" t="str">
        <f t="shared" si="193"/>
        <v>OK</v>
      </c>
      <c r="AP396" s="113">
        <f t="shared" si="194"/>
        <v>0</v>
      </c>
      <c r="AQ396" s="119">
        <f t="shared" si="195"/>
        <v>0</v>
      </c>
      <c r="AR396" s="107" t="str">
        <f t="shared" si="196"/>
        <v>OK</v>
      </c>
      <c r="AS396" s="113">
        <f t="shared" si="197"/>
        <v>0</v>
      </c>
      <c r="AT396" s="119">
        <f t="shared" si="198"/>
        <v>0</v>
      </c>
      <c r="AU396" s="120" t="str">
        <f t="shared" si="199"/>
        <v>OK</v>
      </c>
      <c r="AV396" s="113">
        <f t="shared" si="200"/>
        <v>0</v>
      </c>
      <c r="AW396" s="119" t="e">
        <f t="shared" si="201"/>
        <v>#N/A</v>
      </c>
      <c r="AX396" s="121" t="e">
        <f t="shared" si="202"/>
        <v>#N/A</v>
      </c>
      <c r="AY396" s="106"/>
      <c r="AZ396" s="107"/>
      <c r="BA396" s="111">
        <f t="shared" si="203"/>
        <v>0</v>
      </c>
      <c r="BB396" s="122">
        <f t="shared" si="204"/>
        <v>0</v>
      </c>
      <c r="BC396" s="123" t="e">
        <f>SUMIF(#REF!,#REF!, BB87:BB399)</f>
        <v>#REF!</v>
      </c>
      <c r="BD396" s="123">
        <f t="shared" si="205"/>
        <v>0</v>
      </c>
      <c r="BE396" s="123" t="e">
        <f>SUMIF(#REF!,#REF!, BD87:BD399)</f>
        <v>#REF!</v>
      </c>
      <c r="BF396" s="123">
        <f t="shared" si="206"/>
        <v>0</v>
      </c>
      <c r="BG396" s="123" t="e">
        <f>SUMIF(#REF!,#REF!, BF87:BF399)</f>
        <v>#REF!</v>
      </c>
      <c r="BH396" s="123" t="e">
        <f t="shared" si="207"/>
        <v>#N/A</v>
      </c>
      <c r="BI396" s="124">
        <f>SUMIF(B87:B399, B396, BH87:BH399)</f>
        <v>0</v>
      </c>
      <c r="BJ396" s="125"/>
      <c r="BK396" s="99"/>
      <c r="BL396" s="100"/>
      <c r="BM396" s="100"/>
      <c r="BN396" s="100"/>
      <c r="BO396" s="100"/>
      <c r="BP396" s="100"/>
      <c r="BQ396" s="100"/>
      <c r="BR396" s="100"/>
      <c r="BS396" s="100"/>
      <c r="BT396" s="100"/>
      <c r="BU396" s="100"/>
      <c r="BV396" s="100"/>
      <c r="BW396" s="100"/>
      <c r="BX396" s="100"/>
      <c r="BY396" s="100"/>
      <c r="BZ396" s="100"/>
      <c r="CA396" s="100"/>
      <c r="CB396" s="100"/>
      <c r="CC396" s="100"/>
      <c r="CD396" s="101"/>
    </row>
    <row r="397" spans="1:82" x14ac:dyDescent="0.25">
      <c r="A397" s="75"/>
      <c r="B397" s="76"/>
      <c r="C397" s="77"/>
      <c r="D397" s="77"/>
      <c r="E397" s="78"/>
      <c r="F397" s="79"/>
      <c r="G397" s="80"/>
      <c r="H397" s="81"/>
      <c r="I397" s="79"/>
      <c r="J397" s="80"/>
      <c r="K397" s="82"/>
      <c r="L397" s="83"/>
      <c r="M397" s="84"/>
      <c r="N397" s="85"/>
      <c r="O397" s="86"/>
      <c r="P397" s="86"/>
      <c r="Q397" s="87"/>
      <c r="R397" s="88"/>
      <c r="S397" s="85"/>
      <c r="T397" s="86"/>
      <c r="U397" s="86"/>
      <c r="V397" s="87">
        <f t="shared" si="188"/>
        <v>0</v>
      </c>
      <c r="W397" s="89"/>
      <c r="X397" s="90"/>
      <c r="Y397" s="91" t="s">
        <v>80</v>
      </c>
      <c r="Z397" s="80"/>
      <c r="AA397" s="80"/>
      <c r="AB397" s="80"/>
      <c r="AC397" s="80"/>
      <c r="AD397" s="81"/>
      <c r="AE397" s="85"/>
      <c r="AF397" s="86"/>
      <c r="AG397" s="86"/>
      <c r="AH397" s="86"/>
      <c r="AI397" s="86"/>
      <c r="AJ397" s="86">
        <f t="shared" si="189"/>
        <v>0</v>
      </c>
      <c r="AK397" s="86" t="e">
        <f>VLOOKUP(A397,[1]_ScenarioData!$B$2:$FF$9999,-1,FALSE)</f>
        <v>#N/A</v>
      </c>
      <c r="AL397" s="87" t="e">
        <f t="shared" si="190"/>
        <v>#N/A</v>
      </c>
      <c r="AM397" s="85">
        <f t="shared" si="191"/>
        <v>0</v>
      </c>
      <c r="AN397" s="92">
        <f t="shared" si="192"/>
        <v>0</v>
      </c>
      <c r="AO397" s="80" t="str">
        <f t="shared" si="193"/>
        <v>OK</v>
      </c>
      <c r="AP397" s="86">
        <f t="shared" si="194"/>
        <v>0</v>
      </c>
      <c r="AQ397" s="92">
        <f t="shared" si="195"/>
        <v>0</v>
      </c>
      <c r="AR397" s="80" t="str">
        <f t="shared" si="196"/>
        <v>OK</v>
      </c>
      <c r="AS397" s="86">
        <f t="shared" si="197"/>
        <v>0</v>
      </c>
      <c r="AT397" s="92">
        <f t="shared" si="198"/>
        <v>0</v>
      </c>
      <c r="AU397" s="93" t="str">
        <f t="shared" si="199"/>
        <v>OK</v>
      </c>
      <c r="AV397" s="86">
        <f t="shared" si="200"/>
        <v>0</v>
      </c>
      <c r="AW397" s="92" t="e">
        <f t="shared" si="201"/>
        <v>#N/A</v>
      </c>
      <c r="AX397" s="94" t="e">
        <f t="shared" si="202"/>
        <v>#N/A</v>
      </c>
      <c r="AY397" s="79"/>
      <c r="AZ397" s="80"/>
      <c r="BA397" s="84">
        <f t="shared" si="203"/>
        <v>0</v>
      </c>
      <c r="BB397" s="95">
        <f t="shared" si="204"/>
        <v>0</v>
      </c>
      <c r="BC397" s="96" t="e">
        <f>SUMIF(#REF!,#REF!, BB89:BB401)</f>
        <v>#REF!</v>
      </c>
      <c r="BD397" s="96">
        <f t="shared" si="205"/>
        <v>0</v>
      </c>
      <c r="BE397" s="96" t="e">
        <f>SUMIF(#REF!,#REF!, BD89:BD401)</f>
        <v>#REF!</v>
      </c>
      <c r="BF397" s="96">
        <f t="shared" si="206"/>
        <v>0</v>
      </c>
      <c r="BG397" s="96" t="e">
        <f>SUMIF(#REF!,#REF!, BF89:BF401)</f>
        <v>#REF!</v>
      </c>
      <c r="BH397" s="96" t="e">
        <f t="shared" si="207"/>
        <v>#N/A</v>
      </c>
      <c r="BI397" s="97">
        <f>SUMIF(B89:B401, B397, BH89:BH401)</f>
        <v>0</v>
      </c>
      <c r="BJ397" s="98"/>
      <c r="BK397" s="99"/>
      <c r="BL397" s="100"/>
      <c r="BM397" s="100"/>
      <c r="BN397" s="100"/>
      <c r="BO397" s="100"/>
      <c r="BP397" s="100"/>
      <c r="BQ397" s="100"/>
      <c r="BR397" s="100"/>
      <c r="BS397" s="100"/>
      <c r="BT397" s="100"/>
      <c r="BU397" s="100"/>
      <c r="BV397" s="100"/>
      <c r="BW397" s="100"/>
      <c r="BX397" s="100"/>
      <c r="BY397" s="100"/>
      <c r="BZ397" s="100"/>
      <c r="CA397" s="100"/>
      <c r="CB397" s="100"/>
      <c r="CC397" s="100"/>
      <c r="CD397" s="101"/>
    </row>
    <row r="398" spans="1:82" x14ac:dyDescent="0.25">
      <c r="A398" s="102"/>
      <c r="B398" s="103"/>
      <c r="C398" s="104"/>
      <c r="D398" s="104"/>
      <c r="E398" s="105"/>
      <c r="F398" s="106"/>
      <c r="G398" s="107"/>
      <c r="H398" s="108"/>
      <c r="I398" s="106"/>
      <c r="J398" s="107"/>
      <c r="K398" s="109"/>
      <c r="L398" s="110"/>
      <c r="M398" s="111"/>
      <c r="N398" s="112"/>
      <c r="O398" s="113"/>
      <c r="P398" s="113"/>
      <c r="Q398" s="114"/>
      <c r="R398" s="115"/>
      <c r="S398" s="112"/>
      <c r="T398" s="113"/>
      <c r="U398" s="113"/>
      <c r="V398" s="114">
        <f t="shared" si="188"/>
        <v>0</v>
      </c>
      <c r="W398" s="116"/>
      <c r="X398" s="117"/>
      <c r="Y398" s="118" t="s">
        <v>80</v>
      </c>
      <c r="Z398" s="107"/>
      <c r="AA398" s="107"/>
      <c r="AB398" s="107"/>
      <c r="AC398" s="107"/>
      <c r="AD398" s="108"/>
      <c r="AE398" s="112"/>
      <c r="AF398" s="113"/>
      <c r="AG398" s="113"/>
      <c r="AH398" s="113"/>
      <c r="AI398" s="113"/>
      <c r="AJ398" s="113">
        <f t="shared" si="189"/>
        <v>0</v>
      </c>
      <c r="AK398" s="113" t="e">
        <f>VLOOKUP(A398,[1]_ScenarioData!$B$2:$FF$9999,-1,FALSE)</f>
        <v>#N/A</v>
      </c>
      <c r="AL398" s="114" t="e">
        <f t="shared" si="190"/>
        <v>#N/A</v>
      </c>
      <c r="AM398" s="112">
        <f t="shared" si="191"/>
        <v>0</v>
      </c>
      <c r="AN398" s="119">
        <f t="shared" si="192"/>
        <v>0</v>
      </c>
      <c r="AO398" s="107" t="str">
        <f t="shared" si="193"/>
        <v>OK</v>
      </c>
      <c r="AP398" s="113">
        <f t="shared" si="194"/>
        <v>0</v>
      </c>
      <c r="AQ398" s="119">
        <f t="shared" si="195"/>
        <v>0</v>
      </c>
      <c r="AR398" s="107" t="str">
        <f t="shared" si="196"/>
        <v>OK</v>
      </c>
      <c r="AS398" s="113">
        <f t="shared" si="197"/>
        <v>0</v>
      </c>
      <c r="AT398" s="119">
        <f t="shared" si="198"/>
        <v>0</v>
      </c>
      <c r="AU398" s="120" t="str">
        <f t="shared" si="199"/>
        <v>OK</v>
      </c>
      <c r="AV398" s="113">
        <f t="shared" si="200"/>
        <v>0</v>
      </c>
      <c r="AW398" s="119" t="e">
        <f t="shared" si="201"/>
        <v>#N/A</v>
      </c>
      <c r="AX398" s="121" t="e">
        <f t="shared" si="202"/>
        <v>#N/A</v>
      </c>
      <c r="AY398" s="106"/>
      <c r="AZ398" s="107"/>
      <c r="BA398" s="111">
        <f t="shared" si="203"/>
        <v>0</v>
      </c>
      <c r="BB398" s="122">
        <f t="shared" si="204"/>
        <v>0</v>
      </c>
      <c r="BC398" s="123" t="e">
        <f>SUMIF(#REF!,#REF!, BB89:BB401)</f>
        <v>#REF!</v>
      </c>
      <c r="BD398" s="123">
        <f t="shared" si="205"/>
        <v>0</v>
      </c>
      <c r="BE398" s="123" t="e">
        <f>SUMIF(#REF!,#REF!, BD89:BD401)</f>
        <v>#REF!</v>
      </c>
      <c r="BF398" s="123">
        <f t="shared" si="206"/>
        <v>0</v>
      </c>
      <c r="BG398" s="123" t="e">
        <f>SUMIF(#REF!,#REF!, BF89:BF401)</f>
        <v>#REF!</v>
      </c>
      <c r="BH398" s="123" t="e">
        <f t="shared" si="207"/>
        <v>#N/A</v>
      </c>
      <c r="BI398" s="124">
        <f>SUMIF(B89:B401, B398, BH89:BH401)</f>
        <v>0</v>
      </c>
      <c r="BJ398" s="125"/>
      <c r="BK398" s="99"/>
      <c r="BL398" s="100"/>
      <c r="BM398" s="100"/>
      <c r="BN398" s="100"/>
      <c r="BO398" s="100"/>
      <c r="BP398" s="100"/>
      <c r="BQ398" s="100"/>
      <c r="BR398" s="100"/>
      <c r="BS398" s="100"/>
      <c r="BT398" s="100"/>
      <c r="BU398" s="100"/>
      <c r="BV398" s="100"/>
      <c r="BW398" s="100"/>
      <c r="BX398" s="100"/>
      <c r="BY398" s="100"/>
      <c r="BZ398" s="100"/>
      <c r="CA398" s="100"/>
      <c r="CB398" s="100"/>
      <c r="CC398" s="100"/>
      <c r="CD398" s="101"/>
    </row>
    <row r="399" spans="1:82" x14ac:dyDescent="0.25">
      <c r="A399" s="75"/>
      <c r="B399" s="76"/>
      <c r="C399" s="77"/>
      <c r="D399" s="77"/>
      <c r="E399" s="78"/>
      <c r="F399" s="79"/>
      <c r="G399" s="80"/>
      <c r="H399" s="81"/>
      <c r="I399" s="79"/>
      <c r="J399" s="80"/>
      <c r="K399" s="82"/>
      <c r="L399" s="83"/>
      <c r="M399" s="84"/>
      <c r="N399" s="85"/>
      <c r="O399" s="86"/>
      <c r="P399" s="86"/>
      <c r="Q399" s="87"/>
      <c r="R399" s="88"/>
      <c r="S399" s="85"/>
      <c r="T399" s="86"/>
      <c r="U399" s="86"/>
      <c r="V399" s="87">
        <f t="shared" si="188"/>
        <v>0</v>
      </c>
      <c r="W399" s="89"/>
      <c r="X399" s="90"/>
      <c r="Y399" s="91" t="s">
        <v>80</v>
      </c>
      <c r="Z399" s="80"/>
      <c r="AA399" s="80"/>
      <c r="AB399" s="80"/>
      <c r="AC399" s="80"/>
      <c r="AD399" s="81"/>
      <c r="AE399" s="85"/>
      <c r="AF399" s="86"/>
      <c r="AG399" s="86"/>
      <c r="AH399" s="86"/>
      <c r="AI399" s="86"/>
      <c r="AJ399" s="86">
        <f t="shared" si="189"/>
        <v>0</v>
      </c>
      <c r="AK399" s="86" t="e">
        <f>VLOOKUP(A399,[1]_ScenarioData!$B$2:$FF$9999,-1,FALSE)</f>
        <v>#N/A</v>
      </c>
      <c r="AL399" s="87" t="e">
        <f t="shared" si="190"/>
        <v>#N/A</v>
      </c>
      <c r="AM399" s="85">
        <f t="shared" si="191"/>
        <v>0</v>
      </c>
      <c r="AN399" s="92">
        <f t="shared" si="192"/>
        <v>0</v>
      </c>
      <c r="AO399" s="80" t="str">
        <f t="shared" si="193"/>
        <v>OK</v>
      </c>
      <c r="AP399" s="86">
        <f t="shared" si="194"/>
        <v>0</v>
      </c>
      <c r="AQ399" s="92">
        <f t="shared" si="195"/>
        <v>0</v>
      </c>
      <c r="AR399" s="80" t="str">
        <f t="shared" si="196"/>
        <v>OK</v>
      </c>
      <c r="AS399" s="86">
        <f t="shared" si="197"/>
        <v>0</v>
      </c>
      <c r="AT399" s="92">
        <f t="shared" si="198"/>
        <v>0</v>
      </c>
      <c r="AU399" s="93" t="str">
        <f t="shared" si="199"/>
        <v>OK</v>
      </c>
      <c r="AV399" s="86">
        <f t="shared" si="200"/>
        <v>0</v>
      </c>
      <c r="AW399" s="92" t="e">
        <f t="shared" si="201"/>
        <v>#N/A</v>
      </c>
      <c r="AX399" s="94" t="e">
        <f t="shared" si="202"/>
        <v>#N/A</v>
      </c>
      <c r="AY399" s="79"/>
      <c r="AZ399" s="80"/>
      <c r="BA399" s="84">
        <f t="shared" si="203"/>
        <v>0</v>
      </c>
      <c r="BB399" s="95">
        <f t="shared" si="204"/>
        <v>0</v>
      </c>
      <c r="BC399" s="96" t="e">
        <f>SUMIF(#REF!,#REF!, BB91:BB403)</f>
        <v>#REF!</v>
      </c>
      <c r="BD399" s="96">
        <f t="shared" si="205"/>
        <v>0</v>
      </c>
      <c r="BE399" s="96" t="e">
        <f>SUMIF(#REF!,#REF!, BD91:BD403)</f>
        <v>#REF!</v>
      </c>
      <c r="BF399" s="96">
        <f t="shared" si="206"/>
        <v>0</v>
      </c>
      <c r="BG399" s="96" t="e">
        <f>SUMIF(#REF!,#REF!, BF91:BF403)</f>
        <v>#REF!</v>
      </c>
      <c r="BH399" s="96" t="e">
        <f t="shared" si="207"/>
        <v>#N/A</v>
      </c>
      <c r="BI399" s="97">
        <f>SUMIF(B91:B403, B399, BH91:BH403)</f>
        <v>0</v>
      </c>
      <c r="BJ399" s="98"/>
      <c r="BK399" s="99"/>
      <c r="BL399" s="100"/>
      <c r="BM399" s="100"/>
      <c r="BN399" s="100"/>
      <c r="BO399" s="100"/>
      <c r="BP399" s="100"/>
      <c r="BQ399" s="100"/>
      <c r="BR399" s="100"/>
      <c r="BS399" s="100"/>
      <c r="BT399" s="100"/>
      <c r="BU399" s="100"/>
      <c r="BV399" s="100"/>
      <c r="BW399" s="100"/>
      <c r="BX399" s="100"/>
      <c r="BY399" s="100"/>
      <c r="BZ399" s="100"/>
      <c r="CA399" s="100"/>
      <c r="CB399" s="100"/>
      <c r="CC399" s="100"/>
      <c r="CD399" s="101"/>
    </row>
  </sheetData>
  <protectedRanges>
    <protectedRange sqref="W20:X59090" name="Range1"/>
  </protectedRanges>
  <mergeCells count="26">
    <mergeCell ref="A17:E17"/>
    <mergeCell ref="F17:H17"/>
    <mergeCell ref="I17:I18"/>
    <mergeCell ref="J17:J18"/>
    <mergeCell ref="K17:M17"/>
    <mergeCell ref="BB17:BB19"/>
    <mergeCell ref="N17:Q17"/>
    <mergeCell ref="R17:R18"/>
    <mergeCell ref="S17:V17"/>
    <mergeCell ref="W17:W18"/>
    <mergeCell ref="X17:X18"/>
    <mergeCell ref="Y17:AD17"/>
    <mergeCell ref="AE17:AL17"/>
    <mergeCell ref="AM17:AX17"/>
    <mergeCell ref="AY17:AY18"/>
    <mergeCell ref="AZ17:AZ18"/>
    <mergeCell ref="BA17:BA18"/>
    <mergeCell ref="BI17:BI19"/>
    <mergeCell ref="BJ17:BJ18"/>
    <mergeCell ref="BK17:CD17"/>
    <mergeCell ref="BC17:BC19"/>
    <mergeCell ref="BD17:BD19"/>
    <mergeCell ref="BE17:BE19"/>
    <mergeCell ref="BF17:BF19"/>
    <mergeCell ref="BG17:BG19"/>
    <mergeCell ref="BH17:BH19"/>
  </mergeCells>
  <conditionalFormatting sqref="AO18:AO19 AR18:AR19 AX2:AX5 AX7:AX16">
    <cfRule type="cellIs" dxfId="153" priority="173" stopIfTrue="1" operator="equal">
      <formula>#REF!</formula>
    </cfRule>
  </conditionalFormatting>
  <conditionalFormatting sqref="AZ19 AX18:AX19 AU18:AU19 AY2:AZ5 AY7:AZ16">
    <cfRule type="cellIs" dxfId="152" priority="170" stopIfTrue="1" operator="equal">
      <formula>#REF!</formula>
    </cfRule>
  </conditionalFormatting>
  <conditionalFormatting sqref="BK1:BK16">
    <cfRule type="cellIs" dxfId="151" priority="171" stopIfTrue="1" operator="greaterThanOrEqual">
      <formula>0.9</formula>
    </cfRule>
    <cfRule type="cellIs" dxfId="150" priority="172" stopIfTrue="1" operator="greaterThanOrEqual">
      <formula>1</formula>
    </cfRule>
  </conditionalFormatting>
  <conditionalFormatting sqref="AM20:AN90 AM92:AN332 AM356:AN378">
    <cfRule type="expression" dxfId="149" priority="174" stopIfTrue="1">
      <formula>$BC20&gt;0</formula>
    </cfRule>
  </conditionalFormatting>
  <conditionalFormatting sqref="AO20:AO90 AO92:AO332 AO356:AO378">
    <cfRule type="expression" dxfId="148" priority="175" stopIfTrue="1">
      <formula>AND($BC20&gt;0, $AO20&lt;&gt;"OK")</formula>
    </cfRule>
    <cfRule type="expression" dxfId="147" priority="176" stopIfTrue="1">
      <formula>$BC20&gt;0</formula>
    </cfRule>
    <cfRule type="expression" dxfId="146" priority="177" stopIfTrue="1">
      <formula>$AO20&lt;&gt;"OK"</formula>
    </cfRule>
  </conditionalFormatting>
  <conditionalFormatting sqref="AP20:AQ90 AP92:AQ332 AP356:AQ378">
    <cfRule type="expression" dxfId="145" priority="178" stopIfTrue="1">
      <formula>$BE20&gt;0</formula>
    </cfRule>
  </conditionalFormatting>
  <conditionalFormatting sqref="AR21:AR90 AR92:AR332 AR356:AR378">
    <cfRule type="expression" dxfId="144" priority="179" stopIfTrue="1">
      <formula>AND($BE21&gt;0, $AR21&lt;&gt;"OK")</formula>
    </cfRule>
    <cfRule type="expression" dxfId="143" priority="180" stopIfTrue="1">
      <formula>$BE21&gt;0</formula>
    </cfRule>
    <cfRule type="expression" dxfId="142" priority="181" stopIfTrue="1">
      <formula>$AR21&lt;&gt;"OK"</formula>
    </cfRule>
  </conditionalFormatting>
  <conditionalFormatting sqref="AS20:AT90 AS92:AT332 AS356:AT378">
    <cfRule type="expression" dxfId="141" priority="182" stopIfTrue="1">
      <formula>$BG20&gt;0</formula>
    </cfRule>
  </conditionalFormatting>
  <conditionalFormatting sqref="AU21:AU90 AU92:AU332 AU356:AU378">
    <cfRule type="expression" dxfId="140" priority="183" stopIfTrue="1">
      <formula>AND($BG21&gt;0, $AU21&lt;&gt;"OK")</formula>
    </cfRule>
    <cfRule type="expression" dxfId="139" priority="184" stopIfTrue="1">
      <formula>$BG21&gt;0</formula>
    </cfRule>
    <cfRule type="expression" dxfId="138" priority="185" stopIfTrue="1">
      <formula>$AU21&lt;&gt;"OK"</formula>
    </cfRule>
  </conditionalFormatting>
  <conditionalFormatting sqref="AV20:AW90 AV92:AW332 AV356:AW378">
    <cfRule type="expression" dxfId="137" priority="186" stopIfTrue="1">
      <formula>$BI20&gt;0</formula>
    </cfRule>
  </conditionalFormatting>
  <conditionalFormatting sqref="AX20:AX90 AX92:AX332 AX356:AX378">
    <cfRule type="expression" dxfId="136" priority="187" stopIfTrue="1">
      <formula>AND($BI20&gt;0, $AX20&lt;&gt;"OK")</formula>
    </cfRule>
    <cfRule type="expression" dxfId="135" priority="188" stopIfTrue="1">
      <formula>$BI20&gt;0</formula>
    </cfRule>
    <cfRule type="expression" dxfId="134" priority="189" stopIfTrue="1">
      <formula>$AX20&lt;&gt;"OK"</formula>
    </cfRule>
  </conditionalFormatting>
  <conditionalFormatting sqref="AM91:AN91">
    <cfRule type="expression" dxfId="133" priority="154" stopIfTrue="1">
      <formula>$BC91&gt;0</formula>
    </cfRule>
  </conditionalFormatting>
  <conditionalFormatting sqref="AO91">
    <cfRule type="expression" dxfId="132" priority="155" stopIfTrue="1">
      <formula>AND($BC91&gt;0, $AO91&lt;&gt;"OK")</formula>
    </cfRule>
    <cfRule type="expression" dxfId="131" priority="156" stopIfTrue="1">
      <formula>$BC91&gt;0</formula>
    </cfRule>
    <cfRule type="expression" dxfId="130" priority="157" stopIfTrue="1">
      <formula>$AO91&lt;&gt;"OK"</formula>
    </cfRule>
  </conditionalFormatting>
  <conditionalFormatting sqref="AP91:AQ91">
    <cfRule type="expression" dxfId="129" priority="158" stopIfTrue="1">
      <formula>$BE91&gt;0</formula>
    </cfRule>
  </conditionalFormatting>
  <conditionalFormatting sqref="AR91">
    <cfRule type="expression" dxfId="128" priority="159" stopIfTrue="1">
      <formula>AND($BE91&gt;0, $AR91&lt;&gt;"OK")</formula>
    </cfRule>
    <cfRule type="expression" dxfId="127" priority="160" stopIfTrue="1">
      <formula>$BE91&gt;0</formula>
    </cfRule>
    <cfRule type="expression" dxfId="126" priority="161" stopIfTrue="1">
      <formula>$AR91&lt;&gt;"OK"</formula>
    </cfRule>
  </conditionalFormatting>
  <conditionalFormatting sqref="AS91:AT91">
    <cfRule type="expression" dxfId="125" priority="162" stopIfTrue="1">
      <formula>$BG91&gt;0</formula>
    </cfRule>
  </conditionalFormatting>
  <conditionalFormatting sqref="AU91">
    <cfRule type="expression" dxfId="124" priority="163" stopIfTrue="1">
      <formula>AND($BG91&gt;0, $AU91&lt;&gt;"OK")</formula>
    </cfRule>
    <cfRule type="expression" dxfId="123" priority="164" stopIfTrue="1">
      <formula>$BG91&gt;0</formula>
    </cfRule>
    <cfRule type="expression" dxfId="122" priority="165" stopIfTrue="1">
      <formula>$AU91&lt;&gt;"OK"</formula>
    </cfRule>
  </conditionalFormatting>
  <conditionalFormatting sqref="AV91:AW91">
    <cfRule type="expression" dxfId="121" priority="166" stopIfTrue="1">
      <formula>$BI91&gt;0</formula>
    </cfRule>
  </conditionalFormatting>
  <conditionalFormatting sqref="AX91">
    <cfRule type="expression" dxfId="120" priority="167" stopIfTrue="1">
      <formula>AND($BI91&gt;0, $AX91&lt;&gt;"OK")</formula>
    </cfRule>
    <cfRule type="expression" dxfId="119" priority="168" stopIfTrue="1">
      <formula>$BI91&gt;0</formula>
    </cfRule>
    <cfRule type="expression" dxfId="118" priority="169" stopIfTrue="1">
      <formula>$AX91&lt;&gt;"OK"</formula>
    </cfRule>
  </conditionalFormatting>
  <conditionalFormatting sqref="AM333:AN352">
    <cfRule type="expression" dxfId="117" priority="138" stopIfTrue="1">
      <formula>$BC333&gt;0</formula>
    </cfRule>
  </conditionalFormatting>
  <conditionalFormatting sqref="AO333:AO352">
    <cfRule type="expression" dxfId="116" priority="139" stopIfTrue="1">
      <formula>AND($BC333&gt;0, $AO333&lt;&gt;"OK")</formula>
    </cfRule>
    <cfRule type="expression" dxfId="115" priority="140" stopIfTrue="1">
      <formula>$BC333&gt;0</formula>
    </cfRule>
    <cfRule type="expression" dxfId="114" priority="141" stopIfTrue="1">
      <formula>$AO333&lt;&gt;"OK"</formula>
    </cfRule>
  </conditionalFormatting>
  <conditionalFormatting sqref="AP333:AQ352">
    <cfRule type="expression" dxfId="113" priority="142" stopIfTrue="1">
      <formula>$BE333&gt;0</formula>
    </cfRule>
  </conditionalFormatting>
  <conditionalFormatting sqref="AR333:AR352">
    <cfRule type="expression" dxfId="112" priority="143" stopIfTrue="1">
      <formula>AND($BE333&gt;0, $AR333&lt;&gt;"OK")</formula>
    </cfRule>
    <cfRule type="expression" dxfId="111" priority="144" stopIfTrue="1">
      <formula>$BE333&gt;0</formula>
    </cfRule>
    <cfRule type="expression" dxfId="110" priority="145" stopIfTrue="1">
      <formula>$AR333&lt;&gt;"OK"</formula>
    </cfRule>
  </conditionalFormatting>
  <conditionalFormatting sqref="AS333:AT352">
    <cfRule type="expression" dxfId="109" priority="146" stopIfTrue="1">
      <formula>$BG333&gt;0</formula>
    </cfRule>
  </conditionalFormatting>
  <conditionalFormatting sqref="AU333:AU352">
    <cfRule type="expression" dxfId="108" priority="147" stopIfTrue="1">
      <formula>AND($BG333&gt;0, $AU333&lt;&gt;"OK")</formula>
    </cfRule>
    <cfRule type="expression" dxfId="107" priority="148" stopIfTrue="1">
      <formula>$BG333&gt;0</formula>
    </cfRule>
    <cfRule type="expression" dxfId="106" priority="149" stopIfTrue="1">
      <formula>$AU333&lt;&gt;"OK"</formula>
    </cfRule>
  </conditionalFormatting>
  <conditionalFormatting sqref="AV333:AW352">
    <cfRule type="expression" dxfId="105" priority="150" stopIfTrue="1">
      <formula>$BI333&gt;0</formula>
    </cfRule>
  </conditionalFormatting>
  <conditionalFormatting sqref="AX333:AX352">
    <cfRule type="expression" dxfId="104" priority="151" stopIfTrue="1">
      <formula>AND($BI333&gt;0, $AX333&lt;&gt;"OK")</formula>
    </cfRule>
    <cfRule type="expression" dxfId="103" priority="152" stopIfTrue="1">
      <formula>$BI333&gt;0</formula>
    </cfRule>
    <cfRule type="expression" dxfId="102" priority="153" stopIfTrue="1">
      <formula>$AX333&lt;&gt;"OK"</formula>
    </cfRule>
  </conditionalFormatting>
  <conditionalFormatting sqref="AR20">
    <cfRule type="expression" dxfId="101" priority="132" stopIfTrue="1">
      <formula>AND($BC20&gt;0, $AO20&lt;&gt;"OK")</formula>
    </cfRule>
    <cfRule type="expression" dxfId="100" priority="133" stopIfTrue="1">
      <formula>$BC20&gt;0</formula>
    </cfRule>
    <cfRule type="expression" dxfId="99" priority="134" stopIfTrue="1">
      <formula>$AO20&lt;&gt;"OK"</formula>
    </cfRule>
  </conditionalFormatting>
  <conditionalFormatting sqref="AU20">
    <cfRule type="expression" dxfId="98" priority="129" stopIfTrue="1">
      <formula>AND($BC20&gt;0, $AO20&lt;&gt;"OK")</formula>
    </cfRule>
    <cfRule type="expression" dxfId="97" priority="130" stopIfTrue="1">
      <formula>$BC20&gt;0</formula>
    </cfRule>
    <cfRule type="expression" dxfId="96" priority="131" stopIfTrue="1">
      <formula>$AO20&lt;&gt;"OK"</formula>
    </cfRule>
  </conditionalFormatting>
  <conditionalFormatting sqref="AM354:AN355">
    <cfRule type="expression" dxfId="95" priority="113" stopIfTrue="1">
      <formula>$BC354&gt;0</formula>
    </cfRule>
  </conditionalFormatting>
  <conditionalFormatting sqref="AO354:AO355">
    <cfRule type="expression" dxfId="94" priority="114" stopIfTrue="1">
      <formula>AND($BC354&gt;0, $AO354&lt;&gt;"OK")</formula>
    </cfRule>
    <cfRule type="expression" dxfId="93" priority="115" stopIfTrue="1">
      <formula>$BC354&gt;0</formula>
    </cfRule>
    <cfRule type="expression" dxfId="92" priority="116" stopIfTrue="1">
      <formula>$AO354&lt;&gt;"OK"</formula>
    </cfRule>
  </conditionalFormatting>
  <conditionalFormatting sqref="AP354:AQ355">
    <cfRule type="expression" dxfId="91" priority="117" stopIfTrue="1">
      <formula>$BE354&gt;0</formula>
    </cfRule>
  </conditionalFormatting>
  <conditionalFormatting sqref="AR354:AR355">
    <cfRule type="expression" dxfId="90" priority="118" stopIfTrue="1">
      <formula>AND($BE354&gt;0, $AR354&lt;&gt;"OK")</formula>
    </cfRule>
    <cfRule type="expression" dxfId="89" priority="119" stopIfTrue="1">
      <formula>$BE354&gt;0</formula>
    </cfRule>
    <cfRule type="expression" dxfId="88" priority="120" stopIfTrue="1">
      <formula>$AR354&lt;&gt;"OK"</formula>
    </cfRule>
  </conditionalFormatting>
  <conditionalFormatting sqref="AS354:AT355">
    <cfRule type="expression" dxfId="87" priority="121" stopIfTrue="1">
      <formula>$BG354&gt;0</formula>
    </cfRule>
  </conditionalFormatting>
  <conditionalFormatting sqref="AU354:AU355">
    <cfRule type="expression" dxfId="86" priority="122" stopIfTrue="1">
      <formula>AND($BG354&gt;0, $AU354&lt;&gt;"OK")</formula>
    </cfRule>
    <cfRule type="expression" dxfId="85" priority="123" stopIfTrue="1">
      <formula>$BG354&gt;0</formula>
    </cfRule>
    <cfRule type="expression" dxfId="84" priority="124" stopIfTrue="1">
      <formula>$AU354&lt;&gt;"OK"</formula>
    </cfRule>
  </conditionalFormatting>
  <conditionalFormatting sqref="AV354:AW355">
    <cfRule type="expression" dxfId="83" priority="125" stopIfTrue="1">
      <formula>$BI354&gt;0</formula>
    </cfRule>
  </conditionalFormatting>
  <conditionalFormatting sqref="AX354:AX355">
    <cfRule type="expression" dxfId="82" priority="126" stopIfTrue="1">
      <formula>AND($BI354&gt;0, $AX354&lt;&gt;"OK")</formula>
    </cfRule>
    <cfRule type="expression" dxfId="81" priority="127" stopIfTrue="1">
      <formula>$BI354&gt;0</formula>
    </cfRule>
    <cfRule type="expression" dxfId="80" priority="128" stopIfTrue="1">
      <formula>$AX354&lt;&gt;"OK"</formula>
    </cfRule>
  </conditionalFormatting>
  <conditionalFormatting sqref="AM353:AN353">
    <cfRule type="expression" dxfId="79" priority="81" stopIfTrue="1">
      <formula>$BC353&gt;0</formula>
    </cfRule>
  </conditionalFormatting>
  <conditionalFormatting sqref="AO353">
    <cfRule type="expression" dxfId="78" priority="82" stopIfTrue="1">
      <formula>AND($BC353&gt;0, $AO353&lt;&gt;"OK")</formula>
    </cfRule>
    <cfRule type="expression" dxfId="77" priority="83" stopIfTrue="1">
      <formula>$BC353&gt;0</formula>
    </cfRule>
    <cfRule type="expression" dxfId="76" priority="84" stopIfTrue="1">
      <formula>$AO353&lt;&gt;"OK"</formula>
    </cfRule>
  </conditionalFormatting>
  <conditionalFormatting sqref="AP353:AQ353">
    <cfRule type="expression" dxfId="75" priority="85" stopIfTrue="1">
      <formula>$BE353&gt;0</formula>
    </cfRule>
  </conditionalFormatting>
  <conditionalFormatting sqref="AR353">
    <cfRule type="expression" dxfId="74" priority="86" stopIfTrue="1">
      <formula>AND($BE353&gt;0, $AR353&lt;&gt;"OK")</formula>
    </cfRule>
    <cfRule type="expression" dxfId="73" priority="87" stopIfTrue="1">
      <formula>$BE353&gt;0</formula>
    </cfRule>
    <cfRule type="expression" dxfId="72" priority="88" stopIfTrue="1">
      <formula>$AR353&lt;&gt;"OK"</formula>
    </cfRule>
  </conditionalFormatting>
  <conditionalFormatting sqref="AS353:AT353">
    <cfRule type="expression" dxfId="71" priority="89" stopIfTrue="1">
      <formula>$BG353&gt;0</formula>
    </cfRule>
  </conditionalFormatting>
  <conditionalFormatting sqref="AU353">
    <cfRule type="expression" dxfId="70" priority="90" stopIfTrue="1">
      <formula>AND($BG353&gt;0, $AU353&lt;&gt;"OK")</formula>
    </cfRule>
    <cfRule type="expression" dxfId="69" priority="91" stopIfTrue="1">
      <formula>$BG353&gt;0</formula>
    </cfRule>
    <cfRule type="expression" dxfId="68" priority="92" stopIfTrue="1">
      <formula>$AU353&lt;&gt;"OK"</formula>
    </cfRule>
  </conditionalFormatting>
  <conditionalFormatting sqref="AV353:AW353">
    <cfRule type="expression" dxfId="67" priority="93" stopIfTrue="1">
      <formula>$BI353&gt;0</formula>
    </cfRule>
  </conditionalFormatting>
  <conditionalFormatting sqref="AX353">
    <cfRule type="expression" dxfId="66" priority="94" stopIfTrue="1">
      <formula>AND($BI353&gt;0, $AX353&lt;&gt;"OK")</formula>
    </cfRule>
    <cfRule type="expression" dxfId="65" priority="95" stopIfTrue="1">
      <formula>$BI353&gt;0</formula>
    </cfRule>
    <cfRule type="expression" dxfId="64" priority="96" stopIfTrue="1">
      <formula>$AX353&lt;&gt;"OK"</formula>
    </cfRule>
  </conditionalFormatting>
  <conditionalFormatting sqref="AM354:AN356">
    <cfRule type="expression" dxfId="63" priority="65" stopIfTrue="1">
      <formula>$BC354&gt;0</formula>
    </cfRule>
  </conditionalFormatting>
  <conditionalFormatting sqref="AO354:AO356">
    <cfRule type="expression" dxfId="62" priority="66" stopIfTrue="1">
      <formula>AND($BC354&gt;0, $AO354&lt;&gt;"OK")</formula>
    </cfRule>
    <cfRule type="expression" dxfId="61" priority="67" stopIfTrue="1">
      <formula>$BC354&gt;0</formula>
    </cfRule>
    <cfRule type="expression" dxfId="60" priority="68" stopIfTrue="1">
      <formula>$AO354&lt;&gt;"OK"</formula>
    </cfRule>
  </conditionalFormatting>
  <conditionalFormatting sqref="AP354:AQ356">
    <cfRule type="expression" dxfId="59" priority="69" stopIfTrue="1">
      <formula>$BE354&gt;0</formula>
    </cfRule>
  </conditionalFormatting>
  <conditionalFormatting sqref="AR354:AR356">
    <cfRule type="expression" dxfId="58" priority="70" stopIfTrue="1">
      <formula>AND($BE354&gt;0, $AR354&lt;&gt;"OK")</formula>
    </cfRule>
    <cfRule type="expression" dxfId="57" priority="71" stopIfTrue="1">
      <formula>$BE354&gt;0</formula>
    </cfRule>
    <cfRule type="expression" dxfId="56" priority="72" stopIfTrue="1">
      <formula>$AR354&lt;&gt;"OK"</formula>
    </cfRule>
  </conditionalFormatting>
  <conditionalFormatting sqref="AS354:AT356">
    <cfRule type="expression" dxfId="55" priority="73" stopIfTrue="1">
      <formula>$BG354&gt;0</formula>
    </cfRule>
  </conditionalFormatting>
  <conditionalFormatting sqref="AU354:AU356">
    <cfRule type="expression" dxfId="54" priority="74" stopIfTrue="1">
      <formula>AND($BG354&gt;0, $AU354&lt;&gt;"OK")</formula>
    </cfRule>
    <cfRule type="expression" dxfId="53" priority="75" stopIfTrue="1">
      <formula>$BG354&gt;0</formula>
    </cfRule>
    <cfRule type="expression" dxfId="52" priority="76" stopIfTrue="1">
      <formula>$AU354&lt;&gt;"OK"</formula>
    </cfRule>
  </conditionalFormatting>
  <conditionalFormatting sqref="AV354:AW356">
    <cfRule type="expression" dxfId="51" priority="77" stopIfTrue="1">
      <formula>$BI354&gt;0</formula>
    </cfRule>
  </conditionalFormatting>
  <conditionalFormatting sqref="AX354:AX356">
    <cfRule type="expression" dxfId="50" priority="78" stopIfTrue="1">
      <formula>AND($BI354&gt;0, $AX354&lt;&gt;"OK")</formula>
    </cfRule>
    <cfRule type="expression" dxfId="49" priority="79" stopIfTrue="1">
      <formula>$BI354&gt;0</formula>
    </cfRule>
    <cfRule type="expression" dxfId="48" priority="80" stopIfTrue="1">
      <formula>$AX354&lt;&gt;"OK"</formula>
    </cfRule>
  </conditionalFormatting>
  <conditionalFormatting sqref="AM357:AN357">
    <cfRule type="expression" dxfId="47" priority="33" stopIfTrue="1">
      <formula>$BC357&gt;0</formula>
    </cfRule>
  </conditionalFormatting>
  <conditionalFormatting sqref="AO357">
    <cfRule type="expression" dxfId="46" priority="34" stopIfTrue="1">
      <formula>AND($BC357&gt;0, $AO357&lt;&gt;"OK")</formula>
    </cfRule>
    <cfRule type="expression" dxfId="45" priority="35" stopIfTrue="1">
      <formula>$BC357&gt;0</formula>
    </cfRule>
    <cfRule type="expression" dxfId="44" priority="36" stopIfTrue="1">
      <formula>$AO357&lt;&gt;"OK"</formula>
    </cfRule>
  </conditionalFormatting>
  <conditionalFormatting sqref="AP357:AQ357">
    <cfRule type="expression" dxfId="43" priority="37" stopIfTrue="1">
      <formula>$BE357&gt;0</formula>
    </cfRule>
  </conditionalFormatting>
  <conditionalFormatting sqref="AR357">
    <cfRule type="expression" dxfId="42" priority="38" stopIfTrue="1">
      <formula>AND($BE357&gt;0, $AR357&lt;&gt;"OK")</formula>
    </cfRule>
    <cfRule type="expression" dxfId="41" priority="39" stopIfTrue="1">
      <formula>$BE357&gt;0</formula>
    </cfRule>
    <cfRule type="expression" dxfId="40" priority="40" stopIfTrue="1">
      <formula>$AR357&lt;&gt;"OK"</formula>
    </cfRule>
  </conditionalFormatting>
  <conditionalFormatting sqref="AS357:AT357">
    <cfRule type="expression" dxfId="39" priority="41" stopIfTrue="1">
      <formula>$BG357&gt;0</formula>
    </cfRule>
  </conditionalFormatting>
  <conditionalFormatting sqref="AU357">
    <cfRule type="expression" dxfId="38" priority="42" stopIfTrue="1">
      <formula>AND($BG357&gt;0, $AU357&lt;&gt;"OK")</formula>
    </cfRule>
    <cfRule type="expression" dxfId="37" priority="43" stopIfTrue="1">
      <formula>$BG357&gt;0</formula>
    </cfRule>
    <cfRule type="expression" dxfId="36" priority="44" stopIfTrue="1">
      <formula>$AU357&lt;&gt;"OK"</formula>
    </cfRule>
  </conditionalFormatting>
  <conditionalFormatting sqref="AV357:AW357">
    <cfRule type="expression" dxfId="35" priority="45" stopIfTrue="1">
      <formula>$BI357&gt;0</formula>
    </cfRule>
  </conditionalFormatting>
  <conditionalFormatting sqref="AX357">
    <cfRule type="expression" dxfId="34" priority="46" stopIfTrue="1">
      <formula>AND($BI357&gt;0, $AX357&lt;&gt;"OK")</formula>
    </cfRule>
    <cfRule type="expression" dxfId="33" priority="47" stopIfTrue="1">
      <formula>$BI357&gt;0</formula>
    </cfRule>
    <cfRule type="expression" dxfId="32" priority="48" stopIfTrue="1">
      <formula>$AX357&lt;&gt;"OK"</formula>
    </cfRule>
  </conditionalFormatting>
  <conditionalFormatting sqref="AM379:AN399">
    <cfRule type="expression" dxfId="31" priority="17" stopIfTrue="1">
      <formula>$BC379&gt;0</formula>
    </cfRule>
  </conditionalFormatting>
  <conditionalFormatting sqref="AO379:AO399">
    <cfRule type="expression" dxfId="30" priority="18" stopIfTrue="1">
      <formula>AND($BC379&gt;0, $AO379&lt;&gt;"OK")</formula>
    </cfRule>
    <cfRule type="expression" dxfId="29" priority="19" stopIfTrue="1">
      <formula>$BC379&gt;0</formula>
    </cfRule>
    <cfRule type="expression" dxfId="28" priority="20" stopIfTrue="1">
      <formula>$AO379&lt;&gt;"OK"</formula>
    </cfRule>
  </conditionalFormatting>
  <conditionalFormatting sqref="AP379:AQ399">
    <cfRule type="expression" dxfId="27" priority="21" stopIfTrue="1">
      <formula>$BE379&gt;0</formula>
    </cfRule>
  </conditionalFormatting>
  <conditionalFormatting sqref="AR379:AR399">
    <cfRule type="expression" dxfId="26" priority="22" stopIfTrue="1">
      <formula>AND($BE379&gt;0, $AR379&lt;&gt;"OK")</formula>
    </cfRule>
    <cfRule type="expression" dxfId="25" priority="23" stopIfTrue="1">
      <formula>$BE379&gt;0</formula>
    </cfRule>
    <cfRule type="expression" dxfId="24" priority="24" stopIfTrue="1">
      <formula>$AR379&lt;&gt;"OK"</formula>
    </cfRule>
  </conditionalFormatting>
  <conditionalFormatting sqref="AS379:AT399">
    <cfRule type="expression" dxfId="23" priority="25" stopIfTrue="1">
      <formula>$BG379&gt;0</formula>
    </cfRule>
  </conditionalFormatting>
  <conditionalFormatting sqref="AU379:AU399">
    <cfRule type="expression" dxfId="22" priority="26" stopIfTrue="1">
      <formula>AND($BG379&gt;0, $AU379&lt;&gt;"OK")</formula>
    </cfRule>
    <cfRule type="expression" dxfId="21" priority="27" stopIfTrue="1">
      <formula>$BG379&gt;0</formula>
    </cfRule>
    <cfRule type="expression" dxfId="20" priority="28" stopIfTrue="1">
      <formula>$AU379&lt;&gt;"OK"</formula>
    </cfRule>
  </conditionalFormatting>
  <conditionalFormatting sqref="AV379:AW399">
    <cfRule type="expression" dxfId="19" priority="29" stopIfTrue="1">
      <formula>$BI379&gt;0</formula>
    </cfRule>
  </conditionalFormatting>
  <conditionalFormatting sqref="AX379:AX399">
    <cfRule type="expression" dxfId="18" priority="30" stopIfTrue="1">
      <formula>AND($BI379&gt;0, $AX379&lt;&gt;"OK")</formula>
    </cfRule>
    <cfRule type="expression" dxfId="17" priority="31" stopIfTrue="1">
      <formula>$BI379&gt;0</formula>
    </cfRule>
    <cfRule type="expression" dxfId="16" priority="32" stopIfTrue="1">
      <formula>$AX379&lt;&gt;"OK"</formula>
    </cfRule>
  </conditionalFormatting>
  <conditionalFormatting sqref="AM379:AN380">
    <cfRule type="expression" dxfId="15" priority="1" stopIfTrue="1">
      <formula>$BC379&gt;0</formula>
    </cfRule>
  </conditionalFormatting>
  <conditionalFormatting sqref="AO379:AO380">
    <cfRule type="expression" dxfId="14" priority="2" stopIfTrue="1">
      <formula>AND($BC379&gt;0, $AO379&lt;&gt;"OK")</formula>
    </cfRule>
    <cfRule type="expression" dxfId="13" priority="3" stopIfTrue="1">
      <formula>$BC379&gt;0</formula>
    </cfRule>
    <cfRule type="expression" dxfId="12" priority="4" stopIfTrue="1">
      <formula>$AO379&lt;&gt;"OK"</formula>
    </cfRule>
  </conditionalFormatting>
  <conditionalFormatting sqref="AP379:AQ380">
    <cfRule type="expression" dxfId="11" priority="5" stopIfTrue="1">
      <formula>$BE379&gt;0</formula>
    </cfRule>
  </conditionalFormatting>
  <conditionalFormatting sqref="AR379:AR380">
    <cfRule type="expression" dxfId="10" priority="6" stopIfTrue="1">
      <formula>AND($BE379&gt;0, $AR379&lt;&gt;"OK")</formula>
    </cfRule>
    <cfRule type="expression" dxfId="9" priority="7" stopIfTrue="1">
      <formula>$BE379&gt;0</formula>
    </cfRule>
    <cfRule type="expression" dxfId="8" priority="8" stopIfTrue="1">
      <formula>$AR379&lt;&gt;"OK"</formula>
    </cfRule>
  </conditionalFormatting>
  <conditionalFormatting sqref="AS379:AT380">
    <cfRule type="expression" dxfId="7" priority="9" stopIfTrue="1">
      <formula>$BG379&gt;0</formula>
    </cfRule>
  </conditionalFormatting>
  <conditionalFormatting sqref="AU379:AU380">
    <cfRule type="expression" dxfId="6" priority="10" stopIfTrue="1">
      <formula>AND($BG379&gt;0, $AU379&lt;&gt;"OK")</formula>
    </cfRule>
    <cfRule type="expression" dxfId="5" priority="11" stopIfTrue="1">
      <formula>$BG379&gt;0</formula>
    </cfRule>
    <cfRule type="expression" dxfId="4" priority="12" stopIfTrue="1">
      <formula>$AU379&lt;&gt;"OK"</formula>
    </cfRule>
  </conditionalFormatting>
  <conditionalFormatting sqref="AV379:AW380">
    <cfRule type="expression" dxfId="3" priority="13" stopIfTrue="1">
      <formula>$BI379&gt;0</formula>
    </cfRule>
  </conditionalFormatting>
  <conditionalFormatting sqref="AX379:AX380">
    <cfRule type="expression" dxfId="2" priority="14" stopIfTrue="1">
      <formula>AND($BI379&gt;0, $AX379&lt;&gt;"OK")</formula>
    </cfRule>
    <cfRule type="expression" dxfId="1" priority="15" stopIfTrue="1">
      <formula>$BI379&gt;0</formula>
    </cfRule>
    <cfRule type="expression" dxfId="0" priority="16" stopIfTrue="1">
      <formula>$AX379&lt;&gt;"OK"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Roll, William</dc:creator>
  <cp:lastModifiedBy>Ispass, Marc</cp:lastModifiedBy>
  <dcterms:created xsi:type="dcterms:W3CDTF">2022-11-17T14:14:59Z</dcterms:created>
  <dcterms:modified xsi:type="dcterms:W3CDTF">2022-11-18T20:12:38Z</dcterms:modified>
</cp:coreProperties>
</file>